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66925"/>
  <mc:AlternateContent xmlns:mc="http://schemas.openxmlformats.org/markup-compatibility/2006">
    <mc:Choice Requires="x15">
      <x15ac:absPath xmlns:x15ac="http://schemas.microsoft.com/office/spreadsheetml/2010/11/ac" url="https://northlandregionalcouncil-my.sharepoint.com/personal/alissas_nrc_govt_nz1/Documents/Meridian Energy - Notification Documents/"/>
    </mc:Choice>
  </mc:AlternateContent>
  <xr:revisionPtr revIDLastSave="1" documentId="8_{B68201E9-79E0-4A2A-BEAE-A5E17C353F42}" xr6:coauthVersionLast="47" xr6:coauthVersionMax="47" xr10:uidLastSave="{85ABCD27-E16F-4F0F-8280-03BBAB5919A5}"/>
  <bookViews>
    <workbookView xWindow="-120" yWindow="-120" windowWidth="29040" windowHeight="15840" xr2:uid="{001E73D3-8960-4039-B187-CBA47C469760}"/>
  </bookViews>
  <sheets>
    <sheet name="Evaluation" sheetId="10" r:id="rId1"/>
    <sheet name="WCI" sheetId="12" r:id="rId2"/>
    <sheet name=" criteria" sheetId="1"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10" l="1"/>
  <c r="E37" i="10"/>
  <c r="D37" i="10"/>
  <c r="C37" i="10"/>
  <c r="B37" i="10"/>
  <c r="C72" i="10"/>
  <c r="B70" i="10"/>
  <c r="E35" i="10"/>
  <c r="D35" i="10"/>
  <c r="B35" i="10"/>
  <c r="B71" i="10"/>
  <c r="B72" i="10" s="1"/>
  <c r="F72" i="10" s="1"/>
  <c r="C34" i="10"/>
  <c r="C35" i="10" s="1"/>
  <c r="F32" i="10"/>
  <c r="F69" i="10"/>
  <c r="C70" i="10"/>
  <c r="F70" i="10"/>
  <c r="F71" i="10" l="1"/>
  <c r="F34" i="10"/>
  <c r="F35" i="10"/>
  <c r="C33" i="10"/>
  <c r="D33" i="10"/>
  <c r="E33" i="10"/>
  <c r="B33" i="10"/>
  <c r="I37" i="12"/>
  <c r="H37" i="12"/>
  <c r="C37" i="12"/>
  <c r="D37" i="12"/>
  <c r="E37" i="12"/>
  <c r="B37" i="12"/>
  <c r="E23" i="12"/>
  <c r="D23" i="12"/>
  <c r="F33" i="10" l="1"/>
  <c r="I8" i="12"/>
  <c r="H8" i="12"/>
  <c r="I13" i="12"/>
  <c r="H13" i="12"/>
  <c r="I16" i="12"/>
  <c r="H16" i="12"/>
  <c r="I23" i="12"/>
  <c r="H23" i="12"/>
  <c r="I20" i="12"/>
  <c r="H20" i="12"/>
  <c r="D8" i="12"/>
  <c r="E8" i="12"/>
  <c r="F8" i="12"/>
  <c r="C8" i="12"/>
  <c r="D13" i="12"/>
  <c r="E13" i="12"/>
  <c r="F13" i="12"/>
  <c r="C13" i="12"/>
  <c r="D16" i="12"/>
  <c r="E16" i="12"/>
  <c r="F16" i="12"/>
  <c r="C16" i="12"/>
  <c r="D20" i="12"/>
  <c r="E20" i="12"/>
  <c r="F20" i="12"/>
  <c r="C20" i="12"/>
  <c r="F23" i="12"/>
  <c r="C23" i="12"/>
  <c r="I24" i="12" l="1"/>
  <c r="I25" i="12" s="1"/>
  <c r="H24" i="12"/>
  <c r="H25" i="12" s="1"/>
  <c r="F24" i="12"/>
  <c r="F25" i="12" s="1"/>
  <c r="E24" i="12"/>
  <c r="E25" i="12" s="1"/>
  <c r="D24" i="12"/>
  <c r="D25" i="12" s="1"/>
  <c r="C24" i="12"/>
  <c r="C25" i="12" s="1"/>
</calcChain>
</file>

<file path=xl/sharedStrings.xml><?xml version="1.0" encoding="utf-8"?>
<sst xmlns="http://schemas.openxmlformats.org/spreadsheetml/2006/main" count="505" uniqueCount="233">
  <si>
    <t>Assessment of Current Values</t>
  </si>
  <si>
    <t>Wetland Unit</t>
  </si>
  <si>
    <t>Matters and Attributes</t>
  </si>
  <si>
    <t>Indigenous wetlands (A)</t>
  </si>
  <si>
    <t>Open water ponds (B)</t>
  </si>
  <si>
    <t>Exotic wetlands on Site 1 (C)</t>
  </si>
  <si>
    <t>Exotic wetlands on site 2 &amp; 3 (D)</t>
  </si>
  <si>
    <t>Comments &amp; assumptions</t>
  </si>
  <si>
    <t>VL = Very Low, L = Low, M = Moderate, H = High, VH = Very High</t>
  </si>
  <si>
    <t>Representativeness (wetland condition assessment)</t>
  </si>
  <si>
    <t>M</t>
  </si>
  <si>
    <t>L - M</t>
  </si>
  <si>
    <t>L</t>
  </si>
  <si>
    <t>VL</t>
  </si>
  <si>
    <t>Hydrological intactness</t>
  </si>
  <si>
    <t>groundwater connection maintained, landform mostly maintained, surface drainage and WW discharge</t>
  </si>
  <si>
    <t>Physico-chemical intactness</t>
  </si>
  <si>
    <t>Anaerobic and aerobic processes maintained, high nutrient inputs into B, C &amp; D</t>
  </si>
  <si>
    <t>Sediment and geomorphological intactness</t>
  </si>
  <si>
    <t>Major change in carbon and nutrient inputs and soil forming processes.</t>
  </si>
  <si>
    <t>Biota</t>
  </si>
  <si>
    <t>B, C &amp; D dominated by exotic species</t>
  </si>
  <si>
    <t>Wetland Condition Index Score</t>
  </si>
  <si>
    <t>H</t>
  </si>
  <si>
    <t>See additional WCI tab</t>
  </si>
  <si>
    <t>Rarity/distinctiveness</t>
  </si>
  <si>
    <t>H - VH</t>
  </si>
  <si>
    <t>VH</t>
  </si>
  <si>
    <t>Species of conservation significance</t>
  </si>
  <si>
    <t>H-VH</t>
  </si>
  <si>
    <t>Several threatened and at risk birds using A, B &amp; C for foraging</t>
  </si>
  <si>
    <t>Range restricted or endemic species</t>
  </si>
  <si>
    <t>Very few endemic species, C &amp; D dominated by exotic invasive species</t>
  </si>
  <si>
    <t>Wetland type (rare or distinctive)</t>
  </si>
  <si>
    <t>M-H</t>
  </si>
  <si>
    <t>Dune slack - rare wetland type (A, B &amp; C)</t>
  </si>
  <si>
    <t>Distinctive ecological values (ecosystem services) Larger context</t>
  </si>
  <si>
    <t>fragmented, low ecosystem services</t>
  </si>
  <si>
    <t>Diversity and pattern</t>
  </si>
  <si>
    <t>Diversity of habitat types</t>
  </si>
  <si>
    <t>Lack natural patterns and structure, eg, no canopy, tall reedland/rushland minimal</t>
  </si>
  <si>
    <t>Species diversity (fauna and flora)</t>
  </si>
  <si>
    <t>Low diversity (A, C &amp; D), B moderate diversity but exotic dominated</t>
  </si>
  <si>
    <t>Rating categories for the four matters (attribute groups)</t>
  </si>
  <si>
    <t>Ecological context (ecosystem services, importance and sensitivity)</t>
  </si>
  <si>
    <t>M - H</t>
  </si>
  <si>
    <t>Site history and surrounding land use</t>
  </si>
  <si>
    <t>Historical drainage, farmland, stock access, 4WD damage for B &amp; C,  some industrial/commercial nearby</t>
  </si>
  <si>
    <t>Resilience to flooding or droughts</t>
  </si>
  <si>
    <t>D - small and ephemeral, dry in drought; A, B, C - dryland species encroach in droughts</t>
  </si>
  <si>
    <t>Flood attenuation</t>
  </si>
  <si>
    <t>A, B C provide some water storage</t>
  </si>
  <si>
    <t>Streamflow regulation</t>
  </si>
  <si>
    <t>A, B C Influence flows in Bercich Drain</t>
  </si>
  <si>
    <t>Sediment/erosion control trapping</t>
  </si>
  <si>
    <t>Land flat, low or negligible sediment trapping due to open water and small size</t>
  </si>
  <si>
    <t>Nutrient assimilation</t>
  </si>
  <si>
    <t>High nutrient inputs, limited processes occuring in B &amp; D due to size and low rooted vegetation growth</t>
  </si>
  <si>
    <t>Toxicant assimilation</t>
  </si>
  <si>
    <t>Possibly receive some stormwater inflows from farm races &amp; adjacent roads, WW discharge</t>
  </si>
  <si>
    <t>Carbon storage</t>
  </si>
  <si>
    <t>Normal pasture soil processes.  Seasonally drying so carbon released.  Grass and herbs not peat forming (fast decomposition).</t>
  </si>
  <si>
    <t>Connectivity and migration</t>
  </si>
  <si>
    <t>Proximity to coastal environment, Ruakaka River for avifauna but low hydrological connection for aquatic fauna</t>
  </si>
  <si>
    <t>WCI score and pressures</t>
  </si>
  <si>
    <t>Size, shape and buffering</t>
  </si>
  <si>
    <t>High edge effects, shallow, mostly lacking riparian buffer</t>
  </si>
  <si>
    <t>Protective status of the wetland</t>
  </si>
  <si>
    <t>Some protection under NPS &amp; Regional Plan but not physically protected</t>
  </si>
  <si>
    <t>Combined value</t>
  </si>
  <si>
    <t>Total area of wetlands</t>
  </si>
  <si>
    <t>Combined value x area</t>
  </si>
  <si>
    <t>Total area of wetlands proposed to be lost</t>
  </si>
  <si>
    <t>Combined area X value for proposed extent to be removed</t>
  </si>
  <si>
    <t>Ratio used to calculate offset to take into account uncertainty and risk</t>
  </si>
  <si>
    <t>1:1.5</t>
  </si>
  <si>
    <t>1:1</t>
  </si>
  <si>
    <t>Area requried for offset</t>
  </si>
  <si>
    <t>Assessment of Potential Values</t>
  </si>
  <si>
    <t>Enhanced &amp; enlarged wetland on Site 1</t>
  </si>
  <si>
    <t>New reinstated wetland on Site 3</t>
  </si>
  <si>
    <t>Larger size and better hydrological connection with surrounding  waterways, groundwater connection maintained, designed with natural wetland character, varying depths/zones and seasonal variation</t>
  </si>
  <si>
    <t>Nutrient inputs will be reduced, wetland designed for natural structure and to provide for natural processes, larger size</t>
  </si>
  <si>
    <t>Sediment inputs will be reduced, wetland designed for natural structure and to provide for natural processes, larger size</t>
  </si>
  <si>
    <t>Dominated by native species</t>
  </si>
  <si>
    <t>See WCI tab</t>
  </si>
  <si>
    <t>Expect same threatened species to re-establish and use wetlands, provide wider range and better quality habitats for these species, eg, breeding habitat currently limited, expect increased breeding success due to better habitat provision &amp; predator control, improved foraging habitat due to improved water clarity</t>
  </si>
  <si>
    <t>Indigenous dominated wetlands, with endemic species</t>
  </si>
  <si>
    <t>Wetland will be designed with natural structure, will contain a range of natural vegetation communities,eg, rushland, sedgeland, shrubland, as well as open water areas</t>
  </si>
  <si>
    <t>nutrient assimilation, sediment retention, flood attenuation, breeding, foraging and roosting habitat for birds, better hydrological connection for fish</t>
  </si>
  <si>
    <t>High, shrubland/flaxland on margins, tall rush/reedland, sedgeland and open water</t>
  </si>
  <si>
    <t>Higher for indigenous plants, birds and fish, shrubland may also provide habitat for native lizards</t>
  </si>
  <si>
    <t>Lower intensity farming, buffers between solar/farm and wetlands, some industrial/commercial nearby, wetland restored on 3 to location of historical wetland</t>
  </si>
  <si>
    <t>Will be designed &amp; constructed to be permanantly wet all year</t>
  </si>
  <si>
    <t xml:space="preserve">Will be designed to attenuate flows but avoid flooding of surrounding/upstream land </t>
  </si>
  <si>
    <t>As above</t>
  </si>
  <si>
    <t>Will assist with sediment trapping, reducing sediment inputs into Ruakaka River (site 3)</t>
  </si>
  <si>
    <t>Nutrient uptake by plants (and algae) will be the same as in existing indigenous wetlands and absorption in sediments will be high.</t>
  </si>
  <si>
    <t>Other toxicants eg, bacteria, metals</t>
  </si>
  <si>
    <t>Higher due to permanent inundation (less seasonal variation/effects of droughts)</t>
  </si>
  <si>
    <t>Good connection with Ruakaka River, coastal environment &amp; Ruakaka dunelands for mobile species, connection with SW ponds between sites 2 &amp; 3, currently providing habitat for threatened species</t>
  </si>
  <si>
    <t>Lower perimeter:area ratio, buffer planting, Site 1 wetland set back from surrounding land-use</t>
  </si>
  <si>
    <t>Will be protected both physically and legally - fenced, buffer planting, predator control &amp; protected by consent &amp; plan</t>
  </si>
  <si>
    <t>TOTAL</t>
  </si>
  <si>
    <t>Area (includes existing wetland area on site 1 that is being retained)</t>
  </si>
  <si>
    <t>Additional wetland extent (constructed/enlarged/reinstated)</t>
  </si>
  <si>
    <t>As part of the assessment of ecological value the Wetland Condition Index (WCI) (Clarkson et al., 2004) was used to evaluate the degree of modification and pressure on the wetland. This was incorporated into the “Representativeness” and “Ecological context” matters.</t>
  </si>
  <si>
    <t>Table 7: Degree of modification of wetland using the Wetland Condition Index (Clarkson et al., 2004). 5 = very low/ none, 4 = low, 3 = medium, 2 = high, 1 = very high, 0 = extreme. NA = Not applicable or unknown.</t>
  </si>
  <si>
    <t>Indicator</t>
  </si>
  <si>
    <t>Indicator components</t>
  </si>
  <si>
    <t>Comments</t>
  </si>
  <si>
    <t>Reinstated wetland on Site 3</t>
  </si>
  <si>
    <t>Change in hydrological integrity</t>
  </si>
  <si>
    <t>Impact of manmade structures</t>
  </si>
  <si>
    <t>Drainage channels (A,B,C), historically drained (D)</t>
  </si>
  <si>
    <t>Tide flood gate on K drain where it flows into Ruakaka River, drainage channels and stormwater ponds US, will receive SW from shopping centre?</t>
  </si>
  <si>
    <t>Water table depth</t>
  </si>
  <si>
    <t>Drainage channels (A,B,C), WW discharge higher water level/change seasonal regime (B), historically drained (D)</t>
  </si>
  <si>
    <t>Will be designed to maintain water level all year with seasonal variation</t>
  </si>
  <si>
    <t>Dryland plant invasion</t>
  </si>
  <si>
    <t>Gorse encroaching (A,B), Pasture species (C,D)</t>
  </si>
  <si>
    <t>Sub-total</t>
  </si>
  <si>
    <t>Change in physico-chemical parameters</t>
  </si>
  <si>
    <t>Fire damage</t>
  </si>
  <si>
    <t>NA</t>
  </si>
  <si>
    <t>Degree of sedimentation/erosion</t>
  </si>
  <si>
    <t>High sediment inputs from surrouding pastoral land use (B,C,D), 4WD access on site 1A (B,C) &amp; poor water clarity</t>
  </si>
  <si>
    <t>Some minor sediment inputs possible</t>
  </si>
  <si>
    <t>Nutrient levels</t>
  </si>
  <si>
    <t>Nutrient inputs from stock access and surrounding pastoral land use (B,C,D), wetlands dominated by 1-2 invasive species (C,D)</t>
  </si>
  <si>
    <t>Nutrients will be reduced due to stock exclusion, buffer strips and change in stock from cattle to sheep, some minor nutrient inputs possible</t>
  </si>
  <si>
    <t>von Post index</t>
  </si>
  <si>
    <t>Change in ecosystem intactness</t>
  </si>
  <si>
    <t>Loss in area of original wetland</t>
  </si>
  <si>
    <t>Loss in area of indigenous wetland extent due to modification and invasion of exotics, historical (not recent) wetland loss in surrounding area, small &amp; fragmented</t>
  </si>
  <si>
    <t>Overall loss in extent and natural character on site 1, reinstatement of  historical wetland on site 3, wetlands will be larger, so less at risk to edge effects and climate change effects</t>
  </si>
  <si>
    <t>Connectivity barriers</t>
  </si>
  <si>
    <t>Connection to River and sea lost for A,D</t>
  </si>
  <si>
    <t>Both wetlands will have better hydrological connection than current wetlands</t>
  </si>
  <si>
    <t>Change in browsing, predation and harvesting regimes</t>
  </si>
  <si>
    <t>Damage by domestic or feral animals</t>
  </si>
  <si>
    <t>No stock on site 1A, All wetlands on site 1B, 1C, 2 &amp; 3 grazed and pugged</t>
  </si>
  <si>
    <t>Stock will be excluded and wetlands will have planted buffer</t>
  </si>
  <si>
    <t>WCI</t>
  </si>
  <si>
    <t>Ecological value</t>
  </si>
  <si>
    <t>Introduced predator impacts on wildlife</t>
  </si>
  <si>
    <t>No predator control, possums and rats observed in sites</t>
  </si>
  <si>
    <t>Intensive predator control at both sites</t>
  </si>
  <si>
    <t>None/Very Low</t>
  </si>
  <si>
    <t>4-5</t>
  </si>
  <si>
    <t>Harvesting levels</t>
  </si>
  <si>
    <t>Assumed that some harvesting of some species may occur in Site 3, due to public access. If aspiration of Patuharakeke will be managed as part of wetland plan.</t>
  </si>
  <si>
    <t>Low</t>
  </si>
  <si>
    <t>3-4</t>
  </si>
  <si>
    <t>Moderate</t>
  </si>
  <si>
    <t>2-3</t>
  </si>
  <si>
    <t>Change in dominance of native plants</t>
  </si>
  <si>
    <t>Introduced plant canopy cover</t>
  </si>
  <si>
    <t>Occasional willow, gorse, tobacco weed, pines, poplars, native canopy cover rare within vicinity of wetlands</t>
  </si>
  <si>
    <t>Buffer and areas of native canopy will be established, pest trees/shrubs will be controlled</t>
  </si>
  <si>
    <t>High</t>
  </si>
  <si>
    <t>1-2</t>
  </si>
  <si>
    <t>Introduced plant understorey cover</t>
  </si>
  <si>
    <t>Some invasion of exotic species likely over time due to distribution in local area, already present in site 1 and upstream for site 3</t>
  </si>
  <si>
    <t>Very High</t>
  </si>
  <si>
    <t>0-1</t>
  </si>
  <si>
    <t>Extreme</t>
  </si>
  <si>
    <t>WCI category</t>
  </si>
  <si>
    <t>Ecological value category</t>
  </si>
  <si>
    <t xml:space="preserve">M  </t>
  </si>
  <si>
    <t>Table 8: Pressures on wetland based on the Wetland Condition Index (Clarkson et al., 2004): 5 = very high, 4 = high, 3 = medium, 2 = low, 1 = very low, 0 = none.</t>
  </si>
  <si>
    <t>Pressure</t>
  </si>
  <si>
    <t>Comment</t>
  </si>
  <si>
    <t>Modifications to catchment hydrology</t>
  </si>
  <si>
    <t xml:space="preserve">Significant flushing events buffered by retention ponds and likely less seasonal variation in water levels due to discharge from ponds. </t>
  </si>
  <si>
    <t>Highly influenced by groundwater, at risk to climate change effects</t>
  </si>
  <si>
    <t>Catchment hydrology will remain modified  but wetland reinstated on site 3</t>
  </si>
  <si>
    <t>Water quality within the catchment</t>
  </si>
  <si>
    <t>Nutrient enrichment from surface run-off and stock access and moderate-high sediment load</t>
  </si>
  <si>
    <t>A - has some buffering from surrounding vegetation and no stock access</t>
  </si>
  <si>
    <t>Some possible mild pollution associated with sheep grazing, stormwater run-off from existing roads/car parks for site 3 and WW discharge</t>
  </si>
  <si>
    <t>Animal access</t>
  </si>
  <si>
    <t>Stock access</t>
  </si>
  <si>
    <t>Key undesirable species</t>
  </si>
  <si>
    <t>Several undesirable plant and animal species known to be present within wetlands or within 100 m of wetlands</t>
  </si>
  <si>
    <t>Mammalian pest numbers will be controlled, risk of undesirable plants invading still present but reduced and pest plant control will be undertaken</t>
  </si>
  <si>
    <t>Medium</t>
  </si>
  <si>
    <t>% catchment in introduced vegetation</t>
  </si>
  <si>
    <t>Farmland and exotic forestry, some native</t>
  </si>
  <si>
    <t>Other pressures</t>
  </si>
  <si>
    <t>4WD access, WW discharge, farming practices</t>
  </si>
  <si>
    <t>Very Low</t>
  </si>
  <si>
    <t>Average score</t>
  </si>
  <si>
    <t>None</t>
  </si>
  <si>
    <t xml:space="preserve">L </t>
  </si>
  <si>
    <t>VL - L</t>
  </si>
  <si>
    <t xml:space="preserve">Matters                                     </t>
  </si>
  <si>
    <t>Attributes to be considered</t>
  </si>
  <si>
    <t>Representativeness</t>
  </si>
  <si>
    <t>extent to which the vegetation, habitats and taxa described at a site, are typical or characteristic of the structure and composition that would naturally be found in a community of that type within the ecological district or region. 1840 is a commonly used baseline.</t>
  </si>
  <si>
    <t>Criteria for representative vegetation and aquatic habitats:</t>
  </si>
  <si>
    <t>•    Typical structure and composition</t>
  </si>
  <si>
    <t>•    Indigenous species dominate</t>
  </si>
  <si>
    <t>•   Expected species and tiers are present</t>
  </si>
  <si>
    <t>•    Thresholds may need to be lowered where all examples of a type are strongly modified</t>
  </si>
  <si>
    <t xml:space="preserve"> Criteria for representative species and species assemblages:</t>
  </si>
  <si>
    <t>•    Species assemblages that are typical of the habitat</t>
  </si>
  <si>
    <t>•    Indigenous species that occur in most of the guilds expected for the habitat type</t>
  </si>
  <si>
    <t xml:space="preserve">Rarity is a measure of the scarcity of species, communities, habitats or ecosystem types encountered in a specified district or region.  The purpose of this criterion is to identify species, habitats, or ecological features which, by way of limited distribution are more prone to local or national loss or extinction.  Rare ecosystems are identified in Singers 2018.  Priorities for protection Holdaway et al. (2012) as follows: 1. To protect indigenous vegetation associated with land environments (defined by LandEnvironments of New Zealand at Level IV) that have 20% or less remaining in indigenous cover. 2. To protect indigenous vegetation associated with sand dunes and wetlands; ecosystem types that
have become uncommon due to human activity. 3. To protect indigenous vegetation associated with “originally rare” terrestrial ecosystem types not already covered by priorities 1 and 2. 4. To protect habitats of acutely and chronically threatened indigenous species.  </t>
  </si>
  <si>
    <t>Criteria for rare/distinctive vegetation and habitats:</t>
  </si>
  <si>
    <t>•    Naturally uncommon, or induced scarcity</t>
  </si>
  <si>
    <t>•    Amount of habitat or vegetation remaining</t>
  </si>
  <si>
    <t>•    Distinctive ecological features</t>
  </si>
  <si>
    <t>•    National priority for protection</t>
  </si>
  <si>
    <t>Criteria for rare/distinctive species or species assemblages:</t>
  </si>
  <si>
    <r>
      <t>•    Habitat supporting nationally Threatened or At Risk species, or locally</t>
    </r>
    <r>
      <rPr>
        <vertAlign val="superscript"/>
        <sz val="11"/>
        <color theme="1"/>
        <rFont val="Calibri"/>
        <family val="2"/>
        <scheme val="minor"/>
      </rPr>
      <t>19</t>
    </r>
    <r>
      <rPr>
        <sz val="11"/>
        <color theme="1"/>
        <rFont val="Calibri"/>
        <family val="2"/>
        <scheme val="minor"/>
      </rPr>
      <t xml:space="preserve"> uncommon species</t>
    </r>
  </si>
  <si>
    <t>•    Regional or national distribution limits of species or communities</t>
  </si>
  <si>
    <t>•   Unusual species or assemblages</t>
  </si>
  <si>
    <t>•   Endemism</t>
  </si>
  <si>
    <t>Diversity and Pattern</t>
  </si>
  <si>
    <t xml:space="preserve">Diversity is a measure of the number of different types of species or habitat types that exist in a given area (Geneletti 2006). In the NZ context this criterion covers the extent to which the expected range of diversity, and abundance and distribution of species and habitats is present for the relevant Ecological District.  Pattern is a measure of the extent to which the distribution of biological components across the landscape reflects natural underlying physical patterns. </t>
  </si>
  <si>
    <t>•    Level of natural diversity, abundance and distribution</t>
  </si>
  <si>
    <t>•    Biodiversity reflecting underlying diversity</t>
  </si>
  <si>
    <t>•    Biogeographical considerations – pattern, complexity</t>
  </si>
  <si>
    <t>•    Temporal considerations, considerations of lifecycles, daily or seasonal cycles of habitat availability and utilisation</t>
  </si>
  <si>
    <t>Ecological context</t>
  </si>
  <si>
    <t>This criterion covers the maintenance of indigenous biodiversity in relation to the size and shape of an area, how it is buffered from the surrounding anthropogenic landscape, and how areas important for ecological processes or fauna or flora life history stages are connected.</t>
  </si>
  <si>
    <t>•    Site history, and local environmental conditions which have influenced the development of habitats and communities</t>
  </si>
  <si>
    <t>•    The essential characteristics that determine an ecosystem’s integrity, form, functioning, and resilience (from “intrinsic value” as defined in RMA)</t>
  </si>
  <si>
    <t>•   Size, shape and buffering</t>
  </si>
  <si>
    <t>•    Condition and sensitivity to change</t>
  </si>
  <si>
    <t>•     Contribution of the site to ecological networks, linkages, pathways and the protection and exchange of genetic material</t>
  </si>
  <si>
    <t>•    Species role in ecosystem functioning – high level, key species identification, habitat as proxy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</si>
</sst>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vertAlign val="superscript"/>
      <sz val="11"/>
      <color theme="1"/>
      <name val="Calibri"/>
      <family val="2"/>
      <scheme val="minor"/>
    </font>
    <font>
      <b/>
      <sz val="14"/>
      <color theme="1"/>
      <name val="Calibri"/>
      <family val="2"/>
      <scheme val="minor"/>
    </font>
    <font>
      <b/>
      <sz val="11"/>
      <color rgb="FF000000"/>
      <name val="Calibri"/>
      <family val="2"/>
    </font>
    <font>
      <b/>
      <sz val="9"/>
      <color theme="1"/>
      <name val="Calibri"/>
      <family val="2"/>
      <scheme val="minor"/>
    </font>
    <font>
      <sz val="9"/>
      <color theme="1"/>
      <name val="Calibri"/>
      <family val="2"/>
      <scheme val="minor"/>
    </font>
    <font>
      <b/>
      <sz val="9"/>
      <color rgb="FF000000"/>
      <name val="Calibri"/>
      <family val="2"/>
    </font>
    <font>
      <b/>
      <sz val="16"/>
      <color rgb="FF000000"/>
      <name val="Calibri"/>
      <family val="2"/>
    </font>
    <font>
      <sz val="10"/>
      <color theme="1"/>
      <name val="Arial"/>
      <family val="2"/>
    </font>
    <font>
      <sz val="8"/>
      <color theme="1"/>
      <name val="Arial"/>
      <family val="2"/>
    </font>
    <font>
      <b/>
      <sz val="8"/>
      <color theme="1"/>
      <name val="Arial"/>
      <family val="2"/>
    </font>
    <font>
      <i/>
      <sz val="8"/>
      <color rgb="FF00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9" tint="0.59999389629810485"/>
        <bgColor indexed="64"/>
      </patternFill>
    </fill>
  </fills>
  <borders count="9">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s>
  <cellStyleXfs count="1">
    <xf numFmtId="0" fontId="0" fillId="0" borderId="0"/>
  </cellStyleXfs>
  <cellXfs count="68">
    <xf numFmtId="0" fontId="0" fillId="0" borderId="0" xfId="0"/>
    <xf numFmtId="0" fontId="0" fillId="0" borderId="1" xfId="0" applyBorder="1"/>
    <xf numFmtId="0" fontId="1" fillId="2" borderId="0" xfId="0" applyFont="1" applyFill="1"/>
    <xf numFmtId="0" fontId="0" fillId="0" borderId="1" xfId="0" applyBorder="1" applyAlignment="1">
      <alignment wrapText="1"/>
    </xf>
    <xf numFmtId="0" fontId="0" fillId="0" borderId="0" xfId="0" applyAlignment="1">
      <alignment wrapText="1"/>
    </xf>
    <xf numFmtId="0" fontId="0" fillId="2" borderId="0" xfId="0" applyFill="1" applyAlignment="1">
      <alignment wrapText="1"/>
    </xf>
    <xf numFmtId="0" fontId="0" fillId="2" borderId="0" xfId="0" applyFill="1"/>
    <xf numFmtId="0" fontId="1" fillId="0" borderId="0" xfId="0" applyFont="1"/>
    <xf numFmtId="0" fontId="3" fillId="0" borderId="1" xfId="0" applyFont="1" applyBorder="1"/>
    <xf numFmtId="0" fontId="4" fillId="0" borderId="1" xfId="0" applyFont="1" applyBorder="1" applyAlignment="1">
      <alignment wrapText="1"/>
    </xf>
    <xf numFmtId="0" fontId="0" fillId="0" borderId="0" xfId="0" applyAlignment="1">
      <alignment horizontal="right" wrapText="1"/>
    </xf>
    <xf numFmtId="0" fontId="0" fillId="0" borderId="1" xfId="0" applyBorder="1" applyAlignment="1">
      <alignment horizontal="right" wrapText="1"/>
    </xf>
    <xf numFmtId="0" fontId="1"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4" fillId="2" borderId="0" xfId="0" applyFont="1" applyFill="1" applyAlignment="1">
      <alignment wrapText="1"/>
    </xf>
    <xf numFmtId="0" fontId="4" fillId="2" borderId="0" xfId="0" applyFont="1" applyFill="1" applyAlignment="1">
      <alignment horizontal="left" wrapText="1"/>
    </xf>
    <xf numFmtId="0" fontId="0" fillId="0" borderId="0" xfId="0" applyAlignment="1">
      <alignment horizontal="center"/>
    </xf>
    <xf numFmtId="0" fontId="4" fillId="2" borderId="0" xfId="0" applyFont="1" applyFill="1" applyAlignment="1">
      <alignment horizontal="center"/>
    </xf>
    <xf numFmtId="0" fontId="0" fillId="0" borderId="1" xfId="0" applyBorder="1" applyAlignment="1">
      <alignment horizontal="center"/>
    </xf>
    <xf numFmtId="0" fontId="4" fillId="4" borderId="0" xfId="0" applyFont="1" applyFill="1" applyAlignment="1">
      <alignment wrapText="1"/>
    </xf>
    <xf numFmtId="0" fontId="1" fillId="4" borderId="0" xfId="0" applyFont="1" applyFill="1" applyAlignment="1">
      <alignment horizontal="center"/>
    </xf>
    <xf numFmtId="0" fontId="8" fillId="5" borderId="0" xfId="0" applyFont="1" applyFill="1" applyAlignment="1">
      <alignment wrapText="1"/>
    </xf>
    <xf numFmtId="0" fontId="8" fillId="6" borderId="0" xfId="0" applyFont="1" applyFill="1" applyAlignment="1">
      <alignment wrapText="1"/>
    </xf>
    <xf numFmtId="0" fontId="7" fillId="0" borderId="0" xfId="0" applyFont="1" applyAlignment="1">
      <alignment wrapText="1"/>
    </xf>
    <xf numFmtId="0" fontId="6" fillId="0" borderId="0" xfId="0" applyFont="1" applyAlignment="1">
      <alignment horizontal="left" vertical="top" wrapText="1"/>
    </xf>
    <xf numFmtId="0" fontId="5" fillId="3" borderId="0" xfId="0" applyFont="1" applyFill="1" applyAlignment="1">
      <alignment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3" xfId="0" applyFont="1" applyBorder="1" applyAlignment="1">
      <alignment horizontal="center"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4" xfId="0" applyFont="1" applyBorder="1" applyAlignment="1">
      <alignment vertical="center" wrapText="1"/>
    </xf>
    <xf numFmtId="0" fontId="9" fillId="0" borderId="0" xfId="0" applyFont="1"/>
    <xf numFmtId="0" fontId="11" fillId="0" borderId="4" xfId="0" applyFont="1" applyBorder="1" applyAlignment="1">
      <alignment vertical="center" wrapText="1"/>
    </xf>
    <xf numFmtId="0" fontId="11" fillId="0" borderId="6" xfId="0" applyFont="1" applyBorder="1" applyAlignment="1">
      <alignment vertical="center" wrapText="1"/>
    </xf>
    <xf numFmtId="0" fontId="12" fillId="0" borderId="0" xfId="0" applyFont="1" applyAlignment="1">
      <alignment vertical="center"/>
    </xf>
    <xf numFmtId="0" fontId="9"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xf>
    <xf numFmtId="0" fontId="10" fillId="0" borderId="7" xfId="0" applyFont="1" applyBorder="1" applyAlignment="1">
      <alignment horizontal="center" vertical="center" wrapText="1"/>
    </xf>
    <xf numFmtId="0" fontId="11" fillId="0" borderId="5" xfId="0" applyFont="1" applyBorder="1" applyAlignment="1">
      <alignment vertical="center" wrapText="1"/>
    </xf>
    <xf numFmtId="2" fontId="11" fillId="0" borderId="6" xfId="0" applyNumberFormat="1" applyFont="1" applyBorder="1" applyAlignment="1">
      <alignment horizontal="center" vertical="center" wrapText="1"/>
    </xf>
    <xf numFmtId="0" fontId="4" fillId="0" borderId="1" xfId="0" applyFont="1" applyBorder="1" applyAlignment="1">
      <alignment horizontal="center"/>
    </xf>
    <xf numFmtId="0" fontId="4" fillId="0" borderId="0" xfId="0" applyFont="1" applyAlignment="1">
      <alignment horizontal="center"/>
    </xf>
    <xf numFmtId="0" fontId="1" fillId="0" borderId="0" xfId="0" applyFont="1" applyAlignment="1">
      <alignment horizontal="center"/>
    </xf>
    <xf numFmtId="0" fontId="6" fillId="5" borderId="0" xfId="0" applyFont="1" applyFill="1" applyAlignment="1">
      <alignment horizontal="center" vertical="top" wrapText="1"/>
    </xf>
    <xf numFmtId="0" fontId="7" fillId="0" borderId="0" xfId="0" applyFont="1" applyAlignment="1">
      <alignment horizontal="center" vertical="top" wrapText="1"/>
    </xf>
    <xf numFmtId="0" fontId="5" fillId="2" borderId="0" xfId="0" applyFont="1" applyFill="1" applyAlignment="1">
      <alignment horizontal="center" vertical="top" wrapText="1"/>
    </xf>
    <xf numFmtId="0" fontId="6" fillId="0" borderId="0" xfId="0" applyFont="1" applyAlignment="1">
      <alignment horizontal="center" vertical="top" wrapText="1"/>
    </xf>
    <xf numFmtId="0" fontId="6" fillId="0" borderId="1" xfId="0" applyFont="1" applyBorder="1" applyAlignment="1">
      <alignment horizontal="center" vertical="top" wrapText="1"/>
    </xf>
    <xf numFmtId="0" fontId="6" fillId="6" borderId="0" xfId="0" applyFont="1" applyFill="1" applyAlignment="1">
      <alignment horizontal="center" vertical="top" wrapText="1"/>
    </xf>
    <xf numFmtId="0" fontId="5" fillId="0" borderId="0" xfId="0" applyFont="1" applyAlignment="1">
      <alignment horizontal="center" vertical="top" wrapText="1"/>
    </xf>
    <xf numFmtId="49" fontId="0" fillId="0" borderId="0" xfId="0" applyNumberFormat="1"/>
    <xf numFmtId="2" fontId="0" fillId="0" borderId="0" xfId="0" applyNumberFormat="1" applyAlignment="1">
      <alignment horizontal="center"/>
    </xf>
    <xf numFmtId="0" fontId="10" fillId="0" borderId="5" xfId="0" applyFont="1" applyBorder="1" applyAlignment="1">
      <alignment vertical="center" wrapText="1"/>
    </xf>
    <xf numFmtId="0" fontId="10" fillId="0" borderId="0" xfId="0" applyFont="1" applyAlignment="1">
      <alignment vertical="center" wrapText="1"/>
    </xf>
    <xf numFmtId="2" fontId="5" fillId="0" borderId="0" xfId="0" applyNumberFormat="1" applyFont="1" applyAlignment="1">
      <alignment horizontal="center" vertical="top" wrapText="1"/>
    </xf>
    <xf numFmtId="0" fontId="6" fillId="0" borderId="0" xfId="0" applyFont="1"/>
    <xf numFmtId="49" fontId="0" fillId="0" borderId="0" xfId="0" applyNumberFormat="1" applyAlignment="1">
      <alignment horizontal="center"/>
    </xf>
    <xf numFmtId="0" fontId="4" fillId="5" borderId="0" xfId="0" applyFont="1" applyFill="1" applyAlignment="1">
      <alignment horizontal="center"/>
    </xf>
    <xf numFmtId="0" fontId="4" fillId="6" borderId="0" xfId="0" applyFont="1" applyFill="1" applyAlignment="1">
      <alignment horizontal="center"/>
    </xf>
    <xf numFmtId="0" fontId="10" fillId="0" borderId="8" xfId="0" applyFont="1" applyBorder="1" applyAlignment="1">
      <alignment vertical="center" wrapText="1"/>
    </xf>
    <xf numFmtId="0" fontId="10" fillId="0" borderId="5" xfId="0" applyFont="1" applyBorder="1" applyAlignment="1">
      <alignment vertical="center" wrapText="1"/>
    </xf>
    <xf numFmtId="0" fontId="10" fillId="0" borderId="4"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24996</xdr:colOff>
      <xdr:row>16</xdr:row>
      <xdr:rowOff>100965</xdr:rowOff>
    </xdr:from>
    <xdr:to>
      <xdr:col>7</xdr:col>
      <xdr:colOff>3483295</xdr:colOff>
      <xdr:row>32</xdr:row>
      <xdr:rowOff>132128</xdr:rowOff>
    </xdr:to>
    <xdr:pic>
      <xdr:nvPicPr>
        <xdr:cNvPr id="2" name="Picture 1">
          <a:extLst>
            <a:ext uri="{FF2B5EF4-FFF2-40B4-BE49-F238E27FC236}">
              <a16:creationId xmlns:a16="http://schemas.microsoft.com/office/drawing/2014/main" id="{883BCF91-6072-4978-9000-B72F42645BA2}"/>
            </a:ext>
          </a:extLst>
        </xdr:cNvPr>
        <xdr:cNvPicPr>
          <a:picLocks noChangeAspect="1"/>
        </xdr:cNvPicPr>
      </xdr:nvPicPr>
      <xdr:blipFill>
        <a:blip xmlns:r="http://schemas.openxmlformats.org/officeDocument/2006/relationships" r:embed="rId1"/>
        <a:stretch>
          <a:fillRect/>
        </a:stretch>
      </xdr:blipFill>
      <xdr:spPr>
        <a:xfrm>
          <a:off x="12274146" y="4768215"/>
          <a:ext cx="3458299" cy="40773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1</xdr:col>
      <xdr:colOff>1409323</xdr:colOff>
      <xdr:row>55</xdr:row>
      <xdr:rowOff>47167</xdr:rowOff>
    </xdr:to>
    <xdr:pic>
      <xdr:nvPicPr>
        <xdr:cNvPr id="2" name="Picture 1">
          <a:extLst>
            <a:ext uri="{FF2B5EF4-FFF2-40B4-BE49-F238E27FC236}">
              <a16:creationId xmlns:a16="http://schemas.microsoft.com/office/drawing/2014/main" id="{5D43A63A-0127-771E-C0F0-A1270269AF84}"/>
            </a:ext>
          </a:extLst>
        </xdr:cNvPr>
        <xdr:cNvPicPr>
          <a:picLocks noChangeAspect="1"/>
        </xdr:cNvPicPr>
      </xdr:nvPicPr>
      <xdr:blipFill>
        <a:blip xmlns:r="http://schemas.openxmlformats.org/officeDocument/2006/relationships" r:embed="rId1"/>
        <a:stretch>
          <a:fillRect/>
        </a:stretch>
      </xdr:blipFill>
      <xdr:spPr>
        <a:xfrm>
          <a:off x="0" y="8220075"/>
          <a:ext cx="3019048" cy="3666667"/>
        </a:xfrm>
        <a:prstGeom prst="rect">
          <a:avLst/>
        </a:prstGeom>
      </xdr:spPr>
    </xdr:pic>
    <xdr:clientData/>
  </xdr:twoCellAnchor>
  <xdr:twoCellAnchor editAs="oneCell">
    <xdr:from>
      <xdr:col>2</xdr:col>
      <xdr:colOff>138906</xdr:colOff>
      <xdr:row>10</xdr:row>
      <xdr:rowOff>843359</xdr:rowOff>
    </xdr:from>
    <xdr:to>
      <xdr:col>2</xdr:col>
      <xdr:colOff>3098906</xdr:colOff>
      <xdr:row>20</xdr:row>
      <xdr:rowOff>121790</xdr:rowOff>
    </xdr:to>
    <xdr:pic>
      <xdr:nvPicPr>
        <xdr:cNvPr id="3" name="Picture 2">
          <a:extLst>
            <a:ext uri="{FF2B5EF4-FFF2-40B4-BE49-F238E27FC236}">
              <a16:creationId xmlns:a16="http://schemas.microsoft.com/office/drawing/2014/main" id="{A9710E94-68C6-F8A9-C404-C8DA66EF5D29}"/>
            </a:ext>
          </a:extLst>
        </xdr:cNvPr>
        <xdr:cNvPicPr>
          <a:picLocks noChangeAspect="1"/>
        </xdr:cNvPicPr>
      </xdr:nvPicPr>
      <xdr:blipFill>
        <a:blip xmlns:r="http://schemas.openxmlformats.org/officeDocument/2006/relationships" r:embed="rId2"/>
        <a:stretch>
          <a:fillRect/>
        </a:stretch>
      </xdr:blipFill>
      <xdr:spPr>
        <a:xfrm>
          <a:off x="11082734" y="2857500"/>
          <a:ext cx="2960000" cy="21954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278E-796D-45C8-B011-0EB8233F3E43}">
  <dimension ref="A1:I79"/>
  <sheetViews>
    <sheetView tabSelected="1" topLeftCell="A47" zoomScale="55" zoomScaleNormal="55" workbookViewId="0">
      <pane xSplit="1" topLeftCell="B1" activePane="topRight" state="frozen"/>
      <selection pane="topRight" activeCell="H1" sqref="A1:H72"/>
    </sheetView>
  </sheetViews>
  <sheetFormatPr defaultRowHeight="15"/>
  <cols>
    <col min="1" max="1" width="87.140625" style="4" customWidth="1"/>
    <col min="2" max="2" width="11" style="17" customWidth="1"/>
    <col min="3" max="3" width="11" style="17" bestFit="1" customWidth="1"/>
    <col min="4" max="5" width="9.140625" style="17"/>
    <col min="6" max="6" width="43.85546875" style="52" bestFit="1" customWidth="1"/>
    <col min="7" max="7" width="7.28515625" style="14" customWidth="1"/>
    <col min="8" max="8" width="97.140625" customWidth="1"/>
    <col min="9" max="9" width="12" customWidth="1"/>
  </cols>
  <sheetData>
    <row r="1" spans="1:9" ht="21.75" thickBot="1">
      <c r="A1" s="22" t="s">
        <v>0</v>
      </c>
      <c r="B1" s="63" t="s">
        <v>1</v>
      </c>
      <c r="C1" s="63"/>
      <c r="D1" s="63"/>
      <c r="E1" s="63"/>
      <c r="F1" s="49"/>
    </row>
    <row r="2" spans="1:9" ht="45.75" thickBot="1">
      <c r="A2" s="9" t="s">
        <v>2</v>
      </c>
      <c r="B2" s="29" t="s">
        <v>3</v>
      </c>
      <c r="C2" s="29" t="s">
        <v>4</v>
      </c>
      <c r="D2" s="29" t="s">
        <v>5</v>
      </c>
      <c r="E2" s="29" t="s">
        <v>6</v>
      </c>
      <c r="F2" s="50" t="s">
        <v>7</v>
      </c>
      <c r="G2" s="24"/>
      <c r="H2" s="47" t="s">
        <v>8</v>
      </c>
    </row>
    <row r="3" spans="1:9">
      <c r="A3" s="15" t="s">
        <v>9</v>
      </c>
      <c r="B3" s="18" t="s">
        <v>10</v>
      </c>
      <c r="C3" s="18" t="s">
        <v>11</v>
      </c>
      <c r="D3" s="18" t="s">
        <v>12</v>
      </c>
      <c r="E3" s="18" t="s">
        <v>13</v>
      </c>
      <c r="F3" s="51"/>
      <c r="G3" s="13"/>
      <c r="H3" s="13"/>
      <c r="I3" s="13"/>
    </row>
    <row r="4" spans="1:9" ht="36">
      <c r="A4" s="10" t="s">
        <v>14</v>
      </c>
      <c r="B4" s="17" t="s">
        <v>10</v>
      </c>
      <c r="C4" s="17" t="s">
        <v>10</v>
      </c>
      <c r="D4" s="17" t="s">
        <v>12</v>
      </c>
      <c r="E4" s="17" t="s">
        <v>13</v>
      </c>
      <c r="F4" s="52" t="s">
        <v>15</v>
      </c>
      <c r="H4" s="14"/>
      <c r="I4" s="61"/>
    </row>
    <row r="5" spans="1:9" ht="24">
      <c r="A5" s="10" t="s">
        <v>16</v>
      </c>
      <c r="B5" s="17" t="s">
        <v>10</v>
      </c>
      <c r="C5" s="17" t="s">
        <v>12</v>
      </c>
      <c r="D5" s="17" t="s">
        <v>13</v>
      </c>
      <c r="E5" s="17" t="s">
        <v>13</v>
      </c>
      <c r="F5" s="52" t="s">
        <v>17</v>
      </c>
      <c r="H5" s="14"/>
      <c r="I5" s="61"/>
    </row>
    <row r="6" spans="1:9" ht="24">
      <c r="A6" s="10" t="s">
        <v>18</v>
      </c>
      <c r="B6" s="17" t="s">
        <v>10</v>
      </c>
      <c r="C6" s="17" t="s">
        <v>12</v>
      </c>
      <c r="D6" s="17" t="s">
        <v>13</v>
      </c>
      <c r="E6" s="17" t="s">
        <v>13</v>
      </c>
      <c r="F6" s="52" t="s">
        <v>19</v>
      </c>
      <c r="H6" s="14"/>
      <c r="I6" s="61"/>
    </row>
    <row r="7" spans="1:9">
      <c r="A7" s="10" t="s">
        <v>20</v>
      </c>
      <c r="B7" s="17" t="s">
        <v>10</v>
      </c>
      <c r="C7" s="17" t="s">
        <v>12</v>
      </c>
      <c r="D7" s="17" t="s">
        <v>12</v>
      </c>
      <c r="E7" s="17" t="s">
        <v>13</v>
      </c>
      <c r="F7" s="52" t="s">
        <v>21</v>
      </c>
      <c r="H7" s="14"/>
      <c r="I7" s="61"/>
    </row>
    <row r="8" spans="1:9">
      <c r="A8" s="11" t="s">
        <v>22</v>
      </c>
      <c r="B8" s="19" t="s">
        <v>23</v>
      </c>
      <c r="C8" s="19" t="s">
        <v>10</v>
      </c>
      <c r="D8" s="19" t="s">
        <v>12</v>
      </c>
      <c r="E8" s="19" t="s">
        <v>13</v>
      </c>
      <c r="F8" s="53" t="s">
        <v>24</v>
      </c>
      <c r="H8" s="14"/>
      <c r="I8" s="61"/>
    </row>
    <row r="9" spans="1:9">
      <c r="A9" s="15" t="s">
        <v>25</v>
      </c>
      <c r="B9" s="18" t="s">
        <v>26</v>
      </c>
      <c r="C9" s="18" t="s">
        <v>27</v>
      </c>
      <c r="D9" s="18" t="s">
        <v>27</v>
      </c>
      <c r="E9" s="18" t="s">
        <v>13</v>
      </c>
      <c r="F9" s="55"/>
      <c r="G9" s="13"/>
    </row>
    <row r="10" spans="1:9" ht="27.75" customHeight="1">
      <c r="A10" s="10" t="s">
        <v>28</v>
      </c>
      <c r="B10" s="17" t="s">
        <v>29</v>
      </c>
      <c r="C10" s="17" t="s">
        <v>27</v>
      </c>
      <c r="D10" s="17" t="s">
        <v>27</v>
      </c>
      <c r="E10" s="17" t="s">
        <v>13</v>
      </c>
      <c r="F10" s="52" t="s">
        <v>30</v>
      </c>
    </row>
    <row r="11" spans="1:9" ht="24">
      <c r="A11" s="10" t="s">
        <v>31</v>
      </c>
      <c r="B11" s="17" t="s">
        <v>23</v>
      </c>
      <c r="C11" s="17" t="s">
        <v>23</v>
      </c>
      <c r="D11" s="17" t="s">
        <v>10</v>
      </c>
      <c r="E11" s="17" t="s">
        <v>12</v>
      </c>
      <c r="F11" s="52" t="s">
        <v>32</v>
      </c>
    </row>
    <row r="12" spans="1:9">
      <c r="A12" s="10" t="s">
        <v>33</v>
      </c>
      <c r="B12" s="17" t="s">
        <v>23</v>
      </c>
      <c r="C12" s="17" t="s">
        <v>23</v>
      </c>
      <c r="D12" s="17" t="s">
        <v>34</v>
      </c>
      <c r="E12" s="17" t="s">
        <v>13</v>
      </c>
      <c r="F12" s="52" t="s">
        <v>35</v>
      </c>
    </row>
    <row r="13" spans="1:9">
      <c r="A13" s="11" t="s">
        <v>36</v>
      </c>
      <c r="B13" s="19" t="s">
        <v>12</v>
      </c>
      <c r="C13" s="19" t="s">
        <v>12</v>
      </c>
      <c r="D13" s="19" t="s">
        <v>12</v>
      </c>
      <c r="E13" s="19" t="s">
        <v>13</v>
      </c>
      <c r="F13" s="53" t="s">
        <v>37</v>
      </c>
    </row>
    <row r="14" spans="1:9">
      <c r="A14" s="15" t="s">
        <v>38</v>
      </c>
      <c r="B14" s="18" t="s">
        <v>23</v>
      </c>
      <c r="C14" s="18" t="s">
        <v>10</v>
      </c>
      <c r="D14" s="18" t="s">
        <v>12</v>
      </c>
      <c r="E14" s="18" t="s">
        <v>13</v>
      </c>
      <c r="F14" s="55"/>
      <c r="G14" s="13"/>
    </row>
    <row r="15" spans="1:9" ht="24">
      <c r="A15" s="10" t="s">
        <v>39</v>
      </c>
      <c r="B15" s="17" t="s">
        <v>10</v>
      </c>
      <c r="C15" s="17" t="s">
        <v>12</v>
      </c>
      <c r="D15" s="17" t="s">
        <v>13</v>
      </c>
      <c r="E15" s="17" t="s">
        <v>13</v>
      </c>
      <c r="F15" s="52" t="s">
        <v>40</v>
      </c>
    </row>
    <row r="16" spans="1:9" ht="24">
      <c r="A16" s="11" t="s">
        <v>41</v>
      </c>
      <c r="B16" s="19" t="s">
        <v>23</v>
      </c>
      <c r="C16" s="19" t="s">
        <v>10</v>
      </c>
      <c r="D16" s="19" t="s">
        <v>12</v>
      </c>
      <c r="E16" s="19" t="s">
        <v>13</v>
      </c>
      <c r="F16" s="53" t="s">
        <v>42</v>
      </c>
      <c r="H16" s="26" t="s">
        <v>43</v>
      </c>
    </row>
    <row r="17" spans="1:7">
      <c r="A17" s="16" t="s">
        <v>44</v>
      </c>
      <c r="B17" s="18" t="s">
        <v>10</v>
      </c>
      <c r="C17" s="18" t="s">
        <v>45</v>
      </c>
      <c r="D17" s="18" t="s">
        <v>11</v>
      </c>
      <c r="E17" s="18" t="s">
        <v>13</v>
      </c>
      <c r="F17" s="55"/>
      <c r="G17" s="13"/>
    </row>
    <row r="18" spans="1:7" ht="36">
      <c r="A18" s="10" t="s">
        <v>46</v>
      </c>
      <c r="B18" s="17" t="s">
        <v>10</v>
      </c>
      <c r="C18" s="17" t="s">
        <v>13</v>
      </c>
      <c r="D18" s="17" t="s">
        <v>13</v>
      </c>
      <c r="E18" s="17" t="s">
        <v>13</v>
      </c>
      <c r="F18" s="52" t="s">
        <v>47</v>
      </c>
    </row>
    <row r="19" spans="1:7" ht="24">
      <c r="A19" s="10" t="s">
        <v>48</v>
      </c>
      <c r="B19" s="17" t="s">
        <v>10</v>
      </c>
      <c r="C19" s="17" t="s">
        <v>10</v>
      </c>
      <c r="D19" s="17" t="s">
        <v>12</v>
      </c>
      <c r="E19" s="17" t="s">
        <v>13</v>
      </c>
      <c r="F19" s="52" t="s">
        <v>49</v>
      </c>
    </row>
    <row r="20" spans="1:7">
      <c r="A20" s="10" t="s">
        <v>50</v>
      </c>
      <c r="B20" s="17" t="s">
        <v>23</v>
      </c>
      <c r="C20" s="17" t="s">
        <v>23</v>
      </c>
      <c r="D20" s="17" t="s">
        <v>10</v>
      </c>
      <c r="E20" s="17" t="s">
        <v>13</v>
      </c>
      <c r="F20" s="52" t="s">
        <v>51</v>
      </c>
    </row>
    <row r="21" spans="1:7">
      <c r="A21" s="10" t="s">
        <v>52</v>
      </c>
      <c r="B21" s="17" t="s">
        <v>10</v>
      </c>
      <c r="C21" s="17" t="s">
        <v>23</v>
      </c>
      <c r="D21" s="17" t="s">
        <v>10</v>
      </c>
      <c r="E21" s="17" t="s">
        <v>13</v>
      </c>
      <c r="F21" s="52" t="s">
        <v>53</v>
      </c>
      <c r="G21" s="14">
        <v>5</v>
      </c>
    </row>
    <row r="22" spans="1:7" ht="24">
      <c r="A22" s="10" t="s">
        <v>54</v>
      </c>
      <c r="B22" s="17" t="s">
        <v>10</v>
      </c>
      <c r="C22" s="17" t="s">
        <v>13</v>
      </c>
      <c r="D22" s="17" t="s">
        <v>10</v>
      </c>
      <c r="E22" s="17" t="s">
        <v>13</v>
      </c>
      <c r="F22" s="52" t="s">
        <v>55</v>
      </c>
    </row>
    <row r="23" spans="1:7" ht="24">
      <c r="A23" s="10" t="s">
        <v>56</v>
      </c>
      <c r="B23" s="17" t="s">
        <v>10</v>
      </c>
      <c r="C23" s="17" t="s">
        <v>13</v>
      </c>
      <c r="D23" s="17" t="s">
        <v>12</v>
      </c>
      <c r="E23" s="17" t="s">
        <v>13</v>
      </c>
      <c r="F23" s="52" t="s">
        <v>57</v>
      </c>
    </row>
    <row r="24" spans="1:7" ht="24">
      <c r="A24" s="10" t="s">
        <v>58</v>
      </c>
      <c r="B24" s="17" t="s">
        <v>10</v>
      </c>
      <c r="C24" s="17" t="s">
        <v>12</v>
      </c>
      <c r="D24" s="17" t="s">
        <v>12</v>
      </c>
      <c r="E24" s="17" t="s">
        <v>13</v>
      </c>
      <c r="F24" s="52" t="s">
        <v>59</v>
      </c>
      <c r="G24" s="14">
        <v>4</v>
      </c>
    </row>
    <row r="25" spans="1:7" ht="36">
      <c r="A25" s="10" t="s">
        <v>60</v>
      </c>
      <c r="B25" s="17" t="s">
        <v>10</v>
      </c>
      <c r="C25" s="17" t="s">
        <v>12</v>
      </c>
      <c r="D25" s="17" t="s">
        <v>12</v>
      </c>
      <c r="E25" s="17" t="s">
        <v>13</v>
      </c>
      <c r="F25" s="52" t="s">
        <v>61</v>
      </c>
    </row>
    <row r="26" spans="1:7" ht="36">
      <c r="A26" s="10" t="s">
        <v>62</v>
      </c>
      <c r="B26" s="17" t="s">
        <v>12</v>
      </c>
      <c r="C26" s="17" t="s">
        <v>10</v>
      </c>
      <c r="D26" s="17" t="s">
        <v>12</v>
      </c>
      <c r="E26" s="17" t="s">
        <v>13</v>
      </c>
      <c r="F26" s="52" t="s">
        <v>63</v>
      </c>
    </row>
    <row r="27" spans="1:7">
      <c r="A27" s="10" t="s">
        <v>64</v>
      </c>
      <c r="B27" s="17" t="s">
        <v>10</v>
      </c>
      <c r="C27" s="17" t="s">
        <v>12</v>
      </c>
      <c r="D27" s="17" t="s">
        <v>12</v>
      </c>
      <c r="E27" s="17" t="s">
        <v>13</v>
      </c>
      <c r="F27" s="52" t="s">
        <v>24</v>
      </c>
      <c r="G27" s="14">
        <v>3</v>
      </c>
    </row>
    <row r="28" spans="1:7" ht="24">
      <c r="A28" s="10" t="s">
        <v>65</v>
      </c>
      <c r="B28" s="17" t="s">
        <v>13</v>
      </c>
      <c r="C28" s="17" t="s">
        <v>10</v>
      </c>
      <c r="D28" s="17" t="s">
        <v>12</v>
      </c>
      <c r="E28" s="17" t="s">
        <v>13</v>
      </c>
      <c r="F28" s="52" t="s">
        <v>66</v>
      </c>
    </row>
    <row r="29" spans="1:7" ht="24">
      <c r="A29" s="11" t="s">
        <v>67</v>
      </c>
      <c r="B29" s="19" t="s">
        <v>23</v>
      </c>
      <c r="C29" s="19" t="s">
        <v>10</v>
      </c>
      <c r="D29" s="19" t="s">
        <v>10</v>
      </c>
      <c r="E29" s="19" t="s">
        <v>10</v>
      </c>
      <c r="F29" s="53" t="s">
        <v>68</v>
      </c>
    </row>
    <row r="30" spans="1:7">
      <c r="A30" s="10"/>
      <c r="B30" s="17">
        <v>4</v>
      </c>
      <c r="C30" s="17">
        <v>4</v>
      </c>
      <c r="D30" s="17">
        <v>3</v>
      </c>
      <c r="E30" s="17">
        <v>1</v>
      </c>
      <c r="G30" s="14">
        <v>2</v>
      </c>
    </row>
    <row r="31" spans="1:7">
      <c r="A31" s="20" t="s">
        <v>69</v>
      </c>
      <c r="B31" s="21" t="s">
        <v>23</v>
      </c>
      <c r="C31" s="21" t="s">
        <v>23</v>
      </c>
      <c r="D31" s="21" t="s">
        <v>10</v>
      </c>
      <c r="E31" s="21" t="s">
        <v>13</v>
      </c>
    </row>
    <row r="32" spans="1:7">
      <c r="A32" s="4" t="s">
        <v>70</v>
      </c>
      <c r="B32" s="57">
        <v>0.75009999999999999</v>
      </c>
      <c r="C32" s="57">
        <v>4.7126000000000001</v>
      </c>
      <c r="D32" s="57">
        <v>13.3162</v>
      </c>
      <c r="E32" s="57">
        <v>0.33429999999999999</v>
      </c>
      <c r="F32" s="60">
        <f>SUM(B32:E32)</f>
        <v>19.113199999999999</v>
      </c>
      <c r="G32" s="14">
        <v>1</v>
      </c>
    </row>
    <row r="33" spans="1:7">
      <c r="A33" s="4" t="s">
        <v>71</v>
      </c>
      <c r="B33" s="57">
        <f>B30*B32</f>
        <v>3.0004</v>
      </c>
      <c r="C33" s="57">
        <f t="shared" ref="C33:E33" si="0">C30*C32</f>
        <v>18.8504</v>
      </c>
      <c r="D33" s="57">
        <f t="shared" si="0"/>
        <v>39.948599999999999</v>
      </c>
      <c r="E33" s="57">
        <f t="shared" si="0"/>
        <v>0.33429999999999999</v>
      </c>
      <c r="F33" s="60">
        <f>SUM(B33:E33)</f>
        <v>62.133699999999997</v>
      </c>
    </row>
    <row r="34" spans="1:7">
      <c r="A34" s="4" t="s">
        <v>72</v>
      </c>
      <c r="B34" s="57">
        <v>0.75009999999999999</v>
      </c>
      <c r="C34" s="57">
        <f>C32-2.05</f>
        <v>2.6626000000000003</v>
      </c>
      <c r="D34" s="57">
        <v>13.3162</v>
      </c>
      <c r="E34" s="57">
        <v>0.33429999999999999</v>
      </c>
      <c r="F34" s="60">
        <f>SUM(B34:E34)</f>
        <v>17.063199999999998</v>
      </c>
    </row>
    <row r="35" spans="1:7">
      <c r="A35" s="4" t="s">
        <v>73</v>
      </c>
      <c r="B35" s="57">
        <f>B34*B30</f>
        <v>3.0004</v>
      </c>
      <c r="C35" s="57">
        <f>C34*C30</f>
        <v>10.650400000000001</v>
      </c>
      <c r="D35" s="57">
        <f>D34*D30</f>
        <v>39.948599999999999</v>
      </c>
      <c r="E35" s="57">
        <f>E34*E30</f>
        <v>0.33429999999999999</v>
      </c>
      <c r="F35" s="60">
        <f>SUM(B35:E35)</f>
        <v>53.933700000000002</v>
      </c>
    </row>
    <row r="36" spans="1:7">
      <c r="A36" s="4" t="s">
        <v>74</v>
      </c>
      <c r="B36" s="62" t="s">
        <v>75</v>
      </c>
      <c r="C36" s="62" t="s">
        <v>75</v>
      </c>
      <c r="D36" s="62" t="s">
        <v>76</v>
      </c>
      <c r="E36" s="62" t="s">
        <v>76</v>
      </c>
      <c r="F36" s="60"/>
    </row>
    <row r="37" spans="1:7">
      <c r="A37" s="4" t="s">
        <v>77</v>
      </c>
      <c r="B37" s="57">
        <f>B34*1.5</f>
        <v>1.1251500000000001</v>
      </c>
      <c r="C37" s="57">
        <f>C34*1.5</f>
        <v>3.9939000000000004</v>
      </c>
      <c r="D37" s="57">
        <f>D34*1</f>
        <v>13.3162</v>
      </c>
      <c r="E37" s="57">
        <f>E34*1</f>
        <v>0.33429999999999999</v>
      </c>
      <c r="F37" s="60">
        <f>SUM(B37:E37)</f>
        <v>18.769549999999999</v>
      </c>
    </row>
    <row r="38" spans="1:7" ht="21">
      <c r="A38" s="23" t="s">
        <v>78</v>
      </c>
      <c r="B38" s="64" t="s">
        <v>1</v>
      </c>
      <c r="C38" s="64"/>
      <c r="D38" s="64"/>
      <c r="E38" s="64"/>
      <c r="F38" s="54"/>
    </row>
    <row r="39" spans="1:7" ht="45">
      <c r="A39" s="9" t="s">
        <v>2</v>
      </c>
      <c r="B39" s="41" t="s">
        <v>79</v>
      </c>
      <c r="C39" s="41" t="s">
        <v>80</v>
      </c>
      <c r="D39" s="46"/>
      <c r="E39" s="46"/>
      <c r="F39" s="50" t="s">
        <v>7</v>
      </c>
      <c r="G39" s="24"/>
    </row>
    <row r="40" spans="1:7">
      <c r="A40" s="15" t="s">
        <v>9</v>
      </c>
      <c r="B40" s="18" t="s">
        <v>23</v>
      </c>
      <c r="C40" s="18" t="s">
        <v>23</v>
      </c>
      <c r="D40" s="47"/>
      <c r="E40" s="47"/>
      <c r="F40" s="55"/>
      <c r="G40" s="13"/>
    </row>
    <row r="41" spans="1:7" ht="60">
      <c r="A41" s="10" t="s">
        <v>14</v>
      </c>
      <c r="B41" s="17" t="s">
        <v>23</v>
      </c>
      <c r="C41" s="17" t="s">
        <v>23</v>
      </c>
      <c r="F41" s="52" t="s">
        <v>81</v>
      </c>
    </row>
    <row r="42" spans="1:7" ht="35.450000000000003" customHeight="1">
      <c r="A42" s="10" t="s">
        <v>16</v>
      </c>
      <c r="B42" s="17" t="s">
        <v>23</v>
      </c>
      <c r="C42" s="17" t="s">
        <v>23</v>
      </c>
      <c r="F42" s="52" t="s">
        <v>82</v>
      </c>
    </row>
    <row r="43" spans="1:7" ht="36">
      <c r="A43" s="10" t="s">
        <v>18</v>
      </c>
      <c r="B43" s="17" t="s">
        <v>10</v>
      </c>
      <c r="C43" s="17" t="s">
        <v>10</v>
      </c>
      <c r="F43" s="52" t="s">
        <v>83</v>
      </c>
    </row>
    <row r="44" spans="1:7">
      <c r="A44" s="10" t="s">
        <v>20</v>
      </c>
      <c r="B44" s="17" t="s">
        <v>23</v>
      </c>
      <c r="C44" s="17" t="s">
        <v>23</v>
      </c>
      <c r="F44" s="52" t="s">
        <v>84</v>
      </c>
    </row>
    <row r="45" spans="1:7">
      <c r="A45" s="11" t="s">
        <v>22</v>
      </c>
      <c r="B45" s="19" t="s">
        <v>27</v>
      </c>
      <c r="C45" s="19" t="s">
        <v>27</v>
      </c>
      <c r="D45" s="19"/>
      <c r="E45" s="19"/>
      <c r="F45" s="53" t="s">
        <v>85</v>
      </c>
    </row>
    <row r="46" spans="1:7">
      <c r="A46" s="15" t="s">
        <v>25</v>
      </c>
      <c r="B46" s="18" t="s">
        <v>27</v>
      </c>
      <c r="C46" s="18" t="s">
        <v>27</v>
      </c>
      <c r="D46" s="47"/>
      <c r="E46" s="47"/>
      <c r="F46" s="55"/>
      <c r="G46" s="13"/>
    </row>
    <row r="47" spans="1:7" ht="84">
      <c r="A47" s="10" t="s">
        <v>28</v>
      </c>
      <c r="B47" s="17" t="s">
        <v>27</v>
      </c>
      <c r="C47" s="17" t="s">
        <v>27</v>
      </c>
      <c r="F47" s="52" t="s">
        <v>86</v>
      </c>
    </row>
    <row r="48" spans="1:7" ht="24">
      <c r="A48" s="10" t="s">
        <v>31</v>
      </c>
      <c r="B48" s="17" t="s">
        <v>23</v>
      </c>
      <c r="C48" s="17" t="s">
        <v>23</v>
      </c>
      <c r="F48" s="52" t="s">
        <v>87</v>
      </c>
    </row>
    <row r="49" spans="1:7" ht="56.45" customHeight="1">
      <c r="A49" s="10" t="s">
        <v>33</v>
      </c>
      <c r="B49" s="17" t="s">
        <v>23</v>
      </c>
      <c r="C49" s="17" t="s">
        <v>23</v>
      </c>
      <c r="F49" s="52" t="s">
        <v>88</v>
      </c>
    </row>
    <row r="50" spans="1:7" ht="36">
      <c r="A50" s="11" t="s">
        <v>36</v>
      </c>
      <c r="B50" s="19" t="s">
        <v>27</v>
      </c>
      <c r="C50" s="19" t="s">
        <v>27</v>
      </c>
      <c r="D50" s="19"/>
      <c r="E50" s="19"/>
      <c r="F50" s="53" t="s">
        <v>89</v>
      </c>
      <c r="G50" s="25"/>
    </row>
    <row r="51" spans="1:7">
      <c r="A51" s="15" t="s">
        <v>38</v>
      </c>
      <c r="B51" s="18" t="s">
        <v>26</v>
      </c>
      <c r="C51" s="18" t="s">
        <v>26</v>
      </c>
      <c r="D51" s="47"/>
      <c r="E51" s="47"/>
      <c r="F51" s="55"/>
      <c r="G51" s="13"/>
    </row>
    <row r="52" spans="1:7" ht="24">
      <c r="A52" s="10" t="s">
        <v>39</v>
      </c>
      <c r="B52" s="17" t="s">
        <v>23</v>
      </c>
      <c r="C52" s="17" t="s">
        <v>23</v>
      </c>
      <c r="F52" s="52" t="s">
        <v>90</v>
      </c>
    </row>
    <row r="53" spans="1:7" ht="24">
      <c r="A53" s="11" t="s">
        <v>41</v>
      </c>
      <c r="B53" s="19" t="s">
        <v>27</v>
      </c>
      <c r="C53" s="19" t="s">
        <v>27</v>
      </c>
      <c r="D53" s="19"/>
      <c r="E53" s="19"/>
      <c r="F53" s="53" t="s">
        <v>91</v>
      </c>
    </row>
    <row r="54" spans="1:7">
      <c r="A54" s="16" t="s">
        <v>44</v>
      </c>
      <c r="B54" s="18" t="s">
        <v>23</v>
      </c>
      <c r="C54" s="18" t="s">
        <v>23</v>
      </c>
      <c r="D54" s="47"/>
      <c r="E54" s="47"/>
      <c r="F54" s="55"/>
      <c r="G54" s="13"/>
    </row>
    <row r="55" spans="1:7" ht="48">
      <c r="A55" s="10" t="s">
        <v>46</v>
      </c>
      <c r="B55" s="17" t="s">
        <v>23</v>
      </c>
      <c r="C55" s="17" t="s">
        <v>23</v>
      </c>
      <c r="F55" s="52" t="s">
        <v>92</v>
      </c>
    </row>
    <row r="56" spans="1:7" ht="24">
      <c r="A56" s="10" t="s">
        <v>48</v>
      </c>
      <c r="B56" s="17" t="s">
        <v>23</v>
      </c>
      <c r="C56" s="17" t="s">
        <v>23</v>
      </c>
      <c r="F56" s="52" t="s">
        <v>93</v>
      </c>
    </row>
    <row r="57" spans="1:7" ht="24">
      <c r="A57" s="10" t="s">
        <v>50</v>
      </c>
      <c r="B57" s="17" t="s">
        <v>23</v>
      </c>
      <c r="C57" s="17" t="s">
        <v>23</v>
      </c>
      <c r="F57" s="52" t="s">
        <v>94</v>
      </c>
    </row>
    <row r="58" spans="1:7" ht="31.5" customHeight="1">
      <c r="A58" s="10" t="s">
        <v>52</v>
      </c>
      <c r="B58" s="17" t="s">
        <v>23</v>
      </c>
      <c r="C58" s="17" t="s">
        <v>23</v>
      </c>
      <c r="F58" s="52" t="s">
        <v>95</v>
      </c>
    </row>
    <row r="59" spans="1:7" ht="30.75" customHeight="1">
      <c r="A59" s="10" t="s">
        <v>54</v>
      </c>
      <c r="B59" s="17" t="s">
        <v>23</v>
      </c>
      <c r="C59" s="17" t="s">
        <v>27</v>
      </c>
      <c r="F59" s="52" t="s">
        <v>96</v>
      </c>
    </row>
    <row r="60" spans="1:7" ht="37.9" customHeight="1">
      <c r="A60" s="10" t="s">
        <v>56</v>
      </c>
      <c r="B60" s="17" t="s">
        <v>34</v>
      </c>
      <c r="C60" s="17" t="s">
        <v>34</v>
      </c>
      <c r="F60" s="52" t="s">
        <v>97</v>
      </c>
    </row>
    <row r="61" spans="1:7">
      <c r="A61" s="10" t="s">
        <v>58</v>
      </c>
      <c r="B61" s="17" t="s">
        <v>10</v>
      </c>
      <c r="C61" s="17" t="s">
        <v>23</v>
      </c>
      <c r="F61" s="52" t="s">
        <v>98</v>
      </c>
    </row>
    <row r="62" spans="1:7" ht="24">
      <c r="A62" s="10" t="s">
        <v>60</v>
      </c>
      <c r="B62" s="17" t="s">
        <v>34</v>
      </c>
      <c r="C62" s="17" t="s">
        <v>34</v>
      </c>
      <c r="F62" s="52" t="s">
        <v>99</v>
      </c>
    </row>
    <row r="63" spans="1:7" ht="60.75">
      <c r="A63" s="10" t="s">
        <v>62</v>
      </c>
      <c r="B63" s="17" t="s">
        <v>23</v>
      </c>
      <c r="C63" s="17" t="s">
        <v>23</v>
      </c>
      <c r="F63" s="14" t="s">
        <v>100</v>
      </c>
    </row>
    <row r="64" spans="1:7">
      <c r="A64" s="10" t="s">
        <v>64</v>
      </c>
      <c r="B64" s="17" t="s">
        <v>23</v>
      </c>
      <c r="C64" s="17" t="s">
        <v>23</v>
      </c>
      <c r="F64" s="53" t="s">
        <v>85</v>
      </c>
    </row>
    <row r="65" spans="1:6" ht="24">
      <c r="A65" s="10" t="s">
        <v>65</v>
      </c>
      <c r="B65" s="17" t="s">
        <v>29</v>
      </c>
      <c r="C65" s="17" t="s">
        <v>23</v>
      </c>
      <c r="D65" s="19"/>
      <c r="E65" s="19"/>
      <c r="F65" s="53" t="s">
        <v>101</v>
      </c>
    </row>
    <row r="66" spans="1:6" ht="36">
      <c r="A66" s="11" t="s">
        <v>67</v>
      </c>
      <c r="B66" s="19" t="s">
        <v>27</v>
      </c>
      <c r="C66" s="19" t="s">
        <v>27</v>
      </c>
      <c r="F66" s="52" t="s">
        <v>102</v>
      </c>
    </row>
    <row r="67" spans="1:6">
      <c r="A67" s="10"/>
      <c r="B67" s="17">
        <v>4</v>
      </c>
      <c r="C67" s="17">
        <v>4</v>
      </c>
      <c r="D67" s="48"/>
      <c r="E67" s="48"/>
    </row>
    <row r="68" spans="1:6">
      <c r="A68" s="20" t="s">
        <v>69</v>
      </c>
      <c r="B68" s="21" t="s">
        <v>23</v>
      </c>
      <c r="C68" s="21" t="s">
        <v>23</v>
      </c>
      <c r="F68" s="52" t="s">
        <v>103</v>
      </c>
    </row>
    <row r="69" spans="1:6">
      <c r="A69" s="4" t="s">
        <v>104</v>
      </c>
      <c r="B69" s="17">
        <v>9.1</v>
      </c>
      <c r="C69" s="17">
        <v>11.73</v>
      </c>
      <c r="F69" s="55">
        <f>SUM(B69:C69)</f>
        <v>20.83</v>
      </c>
    </row>
    <row r="70" spans="1:6">
      <c r="A70" s="4" t="s">
        <v>71</v>
      </c>
      <c r="B70" s="17">
        <f>B67*B69</f>
        <v>36.4</v>
      </c>
      <c r="C70" s="17">
        <f>C67*C69</f>
        <v>46.92</v>
      </c>
      <c r="F70" s="55">
        <f>SUM(B70:C70)</f>
        <v>83.32</v>
      </c>
    </row>
    <row r="71" spans="1:6">
      <c r="A71" s="4" t="s">
        <v>105</v>
      </c>
      <c r="B71" s="17">
        <f>B69-2.05</f>
        <v>7.05</v>
      </c>
      <c r="C71" s="17">
        <v>11.73</v>
      </c>
      <c r="F71" s="55">
        <f>SUM(B71:C71)</f>
        <v>18.78</v>
      </c>
    </row>
    <row r="72" spans="1:6">
      <c r="A72" s="4" t="s">
        <v>71</v>
      </c>
      <c r="B72" s="17">
        <f>B71*B67</f>
        <v>28.2</v>
      </c>
      <c r="C72" s="17">
        <f>C71*C67</f>
        <v>46.92</v>
      </c>
      <c r="F72" s="55">
        <f>SUM(B72:C72)</f>
        <v>75.12</v>
      </c>
    </row>
    <row r="73" spans="1:6">
      <c r="A73" s="12"/>
    </row>
    <row r="74" spans="1:6">
      <c r="A74" s="12"/>
    </row>
    <row r="75" spans="1:6">
      <c r="A75" s="12"/>
    </row>
    <row r="76" spans="1:6">
      <c r="A76" s="12"/>
    </row>
    <row r="79" spans="1:6">
      <c r="A79" s="12"/>
    </row>
  </sheetData>
  <mergeCells count="2">
    <mergeCell ref="B1:E1"/>
    <mergeCell ref="B38:E38"/>
  </mergeCells>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4F780-924A-4FAA-A0EA-9ACAE9792960}">
  <dimension ref="A1:Q40"/>
  <sheetViews>
    <sheetView workbookViewId="0">
      <selection activeCell="L11" sqref="L11"/>
    </sheetView>
  </sheetViews>
  <sheetFormatPr defaultRowHeight="15"/>
  <cols>
    <col min="2" max="2" width="10" bestFit="1" customWidth="1"/>
    <col min="3" max="3" width="10.140625" style="17" bestFit="1" customWidth="1"/>
    <col min="4" max="5" width="11.28515625" style="17" bestFit="1" customWidth="1"/>
    <col min="6" max="6" width="9.140625" style="17"/>
    <col min="7" max="7" width="25.5703125" customWidth="1"/>
    <col min="8" max="8" width="15.5703125" customWidth="1"/>
    <col min="9" max="9" width="18.5703125" customWidth="1"/>
    <col min="10" max="10" width="45.7109375" customWidth="1"/>
    <col min="15" max="15" width="15.28515625" customWidth="1"/>
  </cols>
  <sheetData>
    <row r="1" spans="1:10">
      <c r="A1" s="38" t="s">
        <v>106</v>
      </c>
    </row>
    <row r="3" spans="1:10" ht="15.75" thickBot="1">
      <c r="A3" s="34" t="s">
        <v>107</v>
      </c>
    </row>
    <row r="4" spans="1:10" ht="45.75" thickBot="1">
      <c r="A4" s="27" t="s">
        <v>108</v>
      </c>
      <c r="B4" s="28" t="s">
        <v>109</v>
      </c>
      <c r="C4" s="29" t="s">
        <v>3</v>
      </c>
      <c r="D4" s="29" t="s">
        <v>4</v>
      </c>
      <c r="E4" s="29" t="s">
        <v>5</v>
      </c>
      <c r="F4" s="29" t="s">
        <v>6</v>
      </c>
      <c r="G4" s="43" t="s">
        <v>110</v>
      </c>
      <c r="H4" s="41" t="s">
        <v>79</v>
      </c>
      <c r="I4" s="41" t="s">
        <v>111</v>
      </c>
      <c r="J4" s="41" t="s">
        <v>110</v>
      </c>
    </row>
    <row r="5" spans="1:10" ht="37.5" thickBot="1">
      <c r="A5" s="65" t="s">
        <v>112</v>
      </c>
      <c r="B5" s="30" t="s">
        <v>113</v>
      </c>
      <c r="C5" s="31">
        <v>4</v>
      </c>
      <c r="D5" s="31">
        <v>4</v>
      </c>
      <c r="E5" s="31">
        <v>2</v>
      </c>
      <c r="F5" s="31">
        <v>0</v>
      </c>
      <c r="G5" s="14" t="s">
        <v>114</v>
      </c>
      <c r="H5" s="41">
        <v>4</v>
      </c>
      <c r="I5" s="41">
        <v>3</v>
      </c>
      <c r="J5" s="14" t="s">
        <v>115</v>
      </c>
    </row>
    <row r="6" spans="1:10" ht="49.5" thickBot="1">
      <c r="A6" s="66"/>
      <c r="B6" s="30" t="s">
        <v>116</v>
      </c>
      <c r="C6" s="31">
        <v>4</v>
      </c>
      <c r="D6" s="31">
        <v>3</v>
      </c>
      <c r="E6" s="31">
        <v>3</v>
      </c>
      <c r="F6" s="31">
        <v>0</v>
      </c>
      <c r="G6" s="14" t="s">
        <v>117</v>
      </c>
      <c r="H6" s="41">
        <v>5</v>
      </c>
      <c r="I6" s="41">
        <v>5</v>
      </c>
      <c r="J6" s="14" t="s">
        <v>118</v>
      </c>
    </row>
    <row r="7" spans="1:10" ht="25.5" thickBot="1">
      <c r="A7" s="67"/>
      <c r="B7" s="30" t="s">
        <v>119</v>
      </c>
      <c r="C7" s="31">
        <v>4</v>
      </c>
      <c r="D7" s="31">
        <v>4</v>
      </c>
      <c r="E7" s="31">
        <v>3</v>
      </c>
      <c r="F7" s="31">
        <v>3</v>
      </c>
      <c r="G7" s="14" t="s">
        <v>120</v>
      </c>
      <c r="H7" s="41">
        <v>5</v>
      </c>
      <c r="I7" s="41">
        <v>5</v>
      </c>
      <c r="J7" s="14"/>
    </row>
    <row r="8" spans="1:10" ht="15.75" thickBot="1">
      <c r="A8" s="44" t="s">
        <v>121</v>
      </c>
      <c r="B8" s="36"/>
      <c r="C8" s="32">
        <f>SUM(C5:C7)/3</f>
        <v>4</v>
      </c>
      <c r="D8" s="45">
        <f t="shared" ref="D8:F8" si="0">SUM(D5:D7)/3</f>
        <v>3.6666666666666665</v>
      </c>
      <c r="E8" s="45">
        <f t="shared" si="0"/>
        <v>2.6666666666666665</v>
      </c>
      <c r="F8" s="32">
        <f t="shared" si="0"/>
        <v>1</v>
      </c>
      <c r="G8" s="13"/>
      <c r="H8" s="45">
        <f>SUM(H5:H7)/3</f>
        <v>4.666666666666667</v>
      </c>
      <c r="I8" s="45">
        <f>SUM(I5:I7)/3</f>
        <v>4.333333333333333</v>
      </c>
      <c r="J8" s="14"/>
    </row>
    <row r="9" spans="1:10" ht="15.75" thickBot="1">
      <c r="A9" s="65" t="s">
        <v>122</v>
      </c>
      <c r="B9" s="30" t="s">
        <v>123</v>
      </c>
      <c r="C9" s="31" t="s">
        <v>124</v>
      </c>
      <c r="D9" s="31" t="s">
        <v>124</v>
      </c>
      <c r="E9" s="31" t="s">
        <v>124</v>
      </c>
      <c r="F9" s="31" t="s">
        <v>124</v>
      </c>
      <c r="G9" s="14"/>
      <c r="H9" s="41" t="s">
        <v>124</v>
      </c>
      <c r="I9" s="41" t="s">
        <v>124</v>
      </c>
      <c r="J9" s="14"/>
    </row>
    <row r="10" spans="1:10" ht="49.5" thickBot="1">
      <c r="A10" s="66"/>
      <c r="B10" s="30" t="s">
        <v>125</v>
      </c>
      <c r="C10" s="31">
        <v>5</v>
      </c>
      <c r="D10" s="31">
        <v>2</v>
      </c>
      <c r="E10" s="31">
        <v>2</v>
      </c>
      <c r="F10" s="31">
        <v>1</v>
      </c>
      <c r="G10" s="14" t="s">
        <v>126</v>
      </c>
      <c r="H10" s="41">
        <v>4</v>
      </c>
      <c r="I10" s="41">
        <v>4</v>
      </c>
      <c r="J10" s="14" t="s">
        <v>127</v>
      </c>
    </row>
    <row r="11" spans="1:10" ht="61.5" thickBot="1">
      <c r="A11" s="66"/>
      <c r="B11" s="30" t="s">
        <v>128</v>
      </c>
      <c r="C11" s="31">
        <v>5</v>
      </c>
      <c r="D11" s="31">
        <v>2</v>
      </c>
      <c r="E11" s="31">
        <v>0</v>
      </c>
      <c r="F11" s="31">
        <v>0</v>
      </c>
      <c r="G11" s="14" t="s">
        <v>129</v>
      </c>
      <c r="H11" s="41">
        <v>4</v>
      </c>
      <c r="I11" s="41">
        <v>4</v>
      </c>
      <c r="J11" s="14" t="s">
        <v>130</v>
      </c>
    </row>
    <row r="12" spans="1:10" ht="23.25" thickBot="1">
      <c r="A12" s="67"/>
      <c r="B12" s="30" t="s">
        <v>131</v>
      </c>
      <c r="C12" s="31" t="s">
        <v>124</v>
      </c>
      <c r="D12" s="31" t="s">
        <v>124</v>
      </c>
      <c r="E12" s="31" t="s">
        <v>124</v>
      </c>
      <c r="F12" s="31" t="s">
        <v>124</v>
      </c>
      <c r="G12" s="14"/>
      <c r="H12" s="41" t="s">
        <v>124</v>
      </c>
      <c r="I12" s="41" t="s">
        <v>124</v>
      </c>
      <c r="J12" s="14"/>
    </row>
    <row r="13" spans="1:10" ht="15.75" thickBot="1">
      <c r="A13" s="44" t="s">
        <v>121</v>
      </c>
      <c r="B13" s="36"/>
      <c r="C13" s="32">
        <f>SUM(C9:C12)/2</f>
        <v>5</v>
      </c>
      <c r="D13" s="32">
        <f t="shared" ref="D13:F13" si="1">SUM(D9:D12)/2</f>
        <v>2</v>
      </c>
      <c r="E13" s="32">
        <f t="shared" si="1"/>
        <v>1</v>
      </c>
      <c r="F13" s="32">
        <f t="shared" si="1"/>
        <v>0.5</v>
      </c>
      <c r="G13" s="14"/>
      <c r="H13" s="32">
        <f>SUM(H9:H12)/2</f>
        <v>4</v>
      </c>
      <c r="I13" s="32">
        <f>SUM(I9:I12)/2</f>
        <v>4</v>
      </c>
      <c r="J13" s="14"/>
    </row>
    <row r="14" spans="1:10" ht="77.45" customHeight="1" thickBot="1">
      <c r="A14" s="65" t="s">
        <v>132</v>
      </c>
      <c r="B14" s="30" t="s">
        <v>133</v>
      </c>
      <c r="C14" s="31">
        <v>2</v>
      </c>
      <c r="D14" s="31">
        <v>3</v>
      </c>
      <c r="E14" s="31">
        <v>3</v>
      </c>
      <c r="F14" s="31">
        <v>0</v>
      </c>
      <c r="G14" s="14" t="s">
        <v>134</v>
      </c>
      <c r="H14" s="41">
        <v>3</v>
      </c>
      <c r="I14" s="41">
        <v>4</v>
      </c>
      <c r="J14" s="14" t="s">
        <v>135</v>
      </c>
    </row>
    <row r="15" spans="1:10" ht="25.5" thickBot="1">
      <c r="A15" s="67"/>
      <c r="B15" s="30" t="s">
        <v>136</v>
      </c>
      <c r="C15" s="31">
        <v>0</v>
      </c>
      <c r="D15" s="31">
        <v>2</v>
      </c>
      <c r="E15" s="31">
        <v>3</v>
      </c>
      <c r="F15" s="31">
        <v>0</v>
      </c>
      <c r="G15" s="14" t="s">
        <v>137</v>
      </c>
      <c r="H15" s="41">
        <v>4</v>
      </c>
      <c r="I15" s="41">
        <v>4</v>
      </c>
      <c r="J15" s="14" t="s">
        <v>138</v>
      </c>
    </row>
    <row r="16" spans="1:10" ht="15.75" thickBot="1">
      <c r="A16" s="44" t="s">
        <v>121</v>
      </c>
      <c r="B16" s="30"/>
      <c r="C16" s="40">
        <f>SUM(C14:C15)/2</f>
        <v>1</v>
      </c>
      <c r="D16" s="40">
        <f t="shared" ref="D16:F16" si="2">SUM(D14:D15)/2</f>
        <v>2.5</v>
      </c>
      <c r="E16" s="40">
        <f t="shared" si="2"/>
        <v>3</v>
      </c>
      <c r="F16" s="40">
        <f t="shared" si="2"/>
        <v>0</v>
      </c>
      <c r="G16" s="14"/>
      <c r="H16" s="40">
        <f>SUM(H14:H15)/2</f>
        <v>3.5</v>
      </c>
      <c r="I16" s="40">
        <f>SUM(I14:I15)/2</f>
        <v>4</v>
      </c>
      <c r="J16" s="14"/>
    </row>
    <row r="17" spans="1:17" ht="37.5" thickBot="1">
      <c r="A17" s="65" t="s">
        <v>139</v>
      </c>
      <c r="B17" s="30" t="s">
        <v>140</v>
      </c>
      <c r="C17" s="31">
        <v>5</v>
      </c>
      <c r="D17" s="31">
        <v>2</v>
      </c>
      <c r="E17" s="31">
        <v>1</v>
      </c>
      <c r="F17" s="31">
        <v>0</v>
      </c>
      <c r="G17" s="14" t="s">
        <v>141</v>
      </c>
      <c r="H17" s="41">
        <v>5</v>
      </c>
      <c r="I17" s="41">
        <v>5</v>
      </c>
      <c r="J17" s="14" t="s">
        <v>142</v>
      </c>
      <c r="N17" t="s">
        <v>143</v>
      </c>
      <c r="O17" t="s">
        <v>143</v>
      </c>
      <c r="Q17" t="s">
        <v>144</v>
      </c>
    </row>
    <row r="18" spans="1:17" ht="45.75" thickBot="1">
      <c r="A18" s="66"/>
      <c r="B18" s="30" t="s">
        <v>145</v>
      </c>
      <c r="C18" s="31">
        <v>1</v>
      </c>
      <c r="D18" s="31">
        <v>1</v>
      </c>
      <c r="E18" s="31">
        <v>1</v>
      </c>
      <c r="F18" s="31">
        <v>0</v>
      </c>
      <c r="G18" s="14" t="s">
        <v>146</v>
      </c>
      <c r="H18" s="41">
        <v>5</v>
      </c>
      <c r="I18" s="41">
        <v>5</v>
      </c>
      <c r="J18" s="14" t="s">
        <v>147</v>
      </c>
      <c r="N18">
        <v>5</v>
      </c>
      <c r="O18" t="s">
        <v>148</v>
      </c>
      <c r="P18" s="56" t="s">
        <v>149</v>
      </c>
      <c r="Q18" t="s">
        <v>27</v>
      </c>
    </row>
    <row r="19" spans="1:17" ht="49.5" thickBot="1">
      <c r="A19" s="67"/>
      <c r="B19" s="30" t="s">
        <v>150</v>
      </c>
      <c r="C19" s="31" t="s">
        <v>124</v>
      </c>
      <c r="D19" s="31" t="s">
        <v>124</v>
      </c>
      <c r="E19" s="31" t="s">
        <v>124</v>
      </c>
      <c r="F19" s="31" t="s">
        <v>124</v>
      </c>
      <c r="G19" s="14"/>
      <c r="H19" s="41" t="s">
        <v>124</v>
      </c>
      <c r="I19" s="41">
        <v>4</v>
      </c>
      <c r="J19" s="14" t="s">
        <v>151</v>
      </c>
      <c r="N19">
        <v>4</v>
      </c>
      <c r="O19" t="s">
        <v>152</v>
      </c>
      <c r="P19" s="56" t="s">
        <v>153</v>
      </c>
      <c r="Q19" t="s">
        <v>23</v>
      </c>
    </row>
    <row r="20" spans="1:17" ht="15.75" thickBot="1">
      <c r="A20" s="44" t="s">
        <v>121</v>
      </c>
      <c r="B20" s="30"/>
      <c r="C20" s="32">
        <f>SUM(C17:C19)/2</f>
        <v>3</v>
      </c>
      <c r="D20" s="32">
        <f t="shared" ref="D20:F20" si="3">SUM(D17:D19)/2</f>
        <v>1.5</v>
      </c>
      <c r="E20" s="32">
        <f t="shared" si="3"/>
        <v>1</v>
      </c>
      <c r="F20" s="32">
        <f t="shared" si="3"/>
        <v>0</v>
      </c>
      <c r="G20" s="13"/>
      <c r="H20" s="32">
        <f>SUM(H17:H19)/2</f>
        <v>5</v>
      </c>
      <c r="I20" s="45">
        <f>SUM(I17:I19)/3</f>
        <v>4.666666666666667</v>
      </c>
      <c r="J20" s="14"/>
      <c r="N20">
        <v>3</v>
      </c>
      <c r="O20" t="s">
        <v>154</v>
      </c>
      <c r="P20" s="56" t="s">
        <v>155</v>
      </c>
      <c r="Q20" t="s">
        <v>10</v>
      </c>
    </row>
    <row r="21" spans="1:17" ht="49.5" thickBot="1">
      <c r="A21" s="65" t="s">
        <v>156</v>
      </c>
      <c r="B21" s="30" t="s">
        <v>157</v>
      </c>
      <c r="C21" s="31">
        <v>2</v>
      </c>
      <c r="D21" s="31">
        <v>2</v>
      </c>
      <c r="E21" s="31">
        <v>1</v>
      </c>
      <c r="F21" s="31" t="s">
        <v>124</v>
      </c>
      <c r="G21" s="14" t="s">
        <v>158</v>
      </c>
      <c r="H21" s="42">
        <v>5</v>
      </c>
      <c r="I21" s="41">
        <v>5</v>
      </c>
      <c r="J21" s="14" t="s">
        <v>159</v>
      </c>
      <c r="N21">
        <v>2</v>
      </c>
      <c r="O21" t="s">
        <v>160</v>
      </c>
      <c r="P21" s="56" t="s">
        <v>161</v>
      </c>
      <c r="Q21" t="s">
        <v>12</v>
      </c>
    </row>
    <row r="22" spans="1:17" ht="45.75" thickBot="1">
      <c r="A22" s="67"/>
      <c r="B22" s="30" t="s">
        <v>162</v>
      </c>
      <c r="C22" s="31">
        <v>4</v>
      </c>
      <c r="D22" s="31">
        <v>2</v>
      </c>
      <c r="E22" s="31">
        <v>1</v>
      </c>
      <c r="F22" s="31">
        <v>0</v>
      </c>
      <c r="G22" s="14"/>
      <c r="H22" s="41">
        <v>4</v>
      </c>
      <c r="I22" s="41">
        <v>4</v>
      </c>
      <c r="J22" s="14" t="s">
        <v>163</v>
      </c>
      <c r="N22">
        <v>1</v>
      </c>
      <c r="O22" t="s">
        <v>164</v>
      </c>
      <c r="P22" s="56" t="s">
        <v>165</v>
      </c>
      <c r="Q22" t="s">
        <v>13</v>
      </c>
    </row>
    <row r="23" spans="1:17">
      <c r="A23" s="44" t="s">
        <v>121</v>
      </c>
      <c r="B23" s="39"/>
      <c r="C23" s="40">
        <f>SUM(C21:C22)/2</f>
        <v>3</v>
      </c>
      <c r="D23" s="40">
        <f>SUM(D21:D22)/2</f>
        <v>2</v>
      </c>
      <c r="E23" s="40">
        <f>SUM(E21:E22)/2</f>
        <v>1</v>
      </c>
      <c r="F23" s="40">
        <f>SUM(F21:F22)/1</f>
        <v>0</v>
      </c>
      <c r="H23" s="40">
        <f>SUM(H21:H22)/2</f>
        <v>4.5</v>
      </c>
      <c r="I23" s="40">
        <f>SUM(I21:I22)/2</f>
        <v>4.5</v>
      </c>
      <c r="J23" s="14"/>
      <c r="N23">
        <v>0</v>
      </c>
      <c r="O23" t="s">
        <v>166</v>
      </c>
    </row>
    <row r="24" spans="1:17">
      <c r="A24" t="s">
        <v>103</v>
      </c>
      <c r="C24" s="17">
        <f>C23+C20+C16+C13+C8</f>
        <v>16</v>
      </c>
      <c r="D24" s="57">
        <f t="shared" ref="D24:F24" si="4">D23+D20+D16+D13+D8</f>
        <v>11.666666666666666</v>
      </c>
      <c r="E24" s="57">
        <f t="shared" si="4"/>
        <v>8.6666666666666661</v>
      </c>
      <c r="F24" s="17">
        <f t="shared" si="4"/>
        <v>1.5</v>
      </c>
      <c r="H24" s="57">
        <f>H23+H20+H16+H13+H8</f>
        <v>21.666666666666668</v>
      </c>
      <c r="I24" s="17">
        <f>I23+I20+I16+I13+I8</f>
        <v>21.5</v>
      </c>
    </row>
    <row r="25" spans="1:17">
      <c r="C25" s="17">
        <f>C24/5</f>
        <v>3.2</v>
      </c>
      <c r="D25" s="57">
        <f t="shared" ref="D25:F25" si="5">D24/5</f>
        <v>2.333333333333333</v>
      </c>
      <c r="E25" s="57">
        <f t="shared" si="5"/>
        <v>1.7333333333333332</v>
      </c>
      <c r="F25" s="17">
        <f t="shared" si="5"/>
        <v>0.3</v>
      </c>
      <c r="H25" s="57">
        <f>H24/5</f>
        <v>4.3333333333333339</v>
      </c>
      <c r="I25" s="17">
        <f>I24/5</f>
        <v>4.3</v>
      </c>
    </row>
    <row r="26" spans="1:17">
      <c r="A26" t="s">
        <v>167</v>
      </c>
      <c r="C26" s="17" t="s">
        <v>11</v>
      </c>
      <c r="D26" s="17" t="s">
        <v>45</v>
      </c>
      <c r="E26" s="17" t="s">
        <v>26</v>
      </c>
      <c r="F26" s="17" t="s">
        <v>166</v>
      </c>
      <c r="H26" s="57"/>
      <c r="I26" s="17"/>
    </row>
    <row r="27" spans="1:17">
      <c r="A27" t="s">
        <v>168</v>
      </c>
      <c r="C27" s="17" t="s">
        <v>23</v>
      </c>
      <c r="D27" s="17" t="s">
        <v>169</v>
      </c>
      <c r="E27" s="17" t="s">
        <v>12</v>
      </c>
      <c r="F27" s="17" t="s">
        <v>13</v>
      </c>
      <c r="H27" s="57" t="s">
        <v>27</v>
      </c>
      <c r="I27" s="17" t="s">
        <v>27</v>
      </c>
    </row>
    <row r="29" spans="1:17" ht="15.75" thickBot="1">
      <c r="A29" s="37" t="s">
        <v>170</v>
      </c>
    </row>
    <row r="30" spans="1:17" ht="34.5" thickBot="1">
      <c r="A30" s="27" t="s">
        <v>171</v>
      </c>
      <c r="B30" s="29" t="s">
        <v>3</v>
      </c>
      <c r="C30" s="29" t="s">
        <v>4</v>
      </c>
      <c r="D30" s="29" t="s">
        <v>5</v>
      </c>
      <c r="E30" s="29" t="s">
        <v>6</v>
      </c>
      <c r="F30" s="29" t="s">
        <v>172</v>
      </c>
      <c r="H30" s="41" t="s">
        <v>79</v>
      </c>
      <c r="I30" s="41" t="s">
        <v>111</v>
      </c>
    </row>
    <row r="31" spans="1:17" ht="169.5" thickBot="1">
      <c r="A31" s="33" t="s">
        <v>173</v>
      </c>
      <c r="B31" s="31">
        <v>2</v>
      </c>
      <c r="C31" s="31">
        <v>2</v>
      </c>
      <c r="D31" s="31">
        <v>2</v>
      </c>
      <c r="E31" s="31">
        <v>5</v>
      </c>
      <c r="F31" s="31" t="s">
        <v>174</v>
      </c>
      <c r="G31" s="14" t="s">
        <v>175</v>
      </c>
      <c r="H31" s="41">
        <v>2</v>
      </c>
      <c r="I31" s="41">
        <v>2</v>
      </c>
      <c r="J31" s="14" t="s">
        <v>176</v>
      </c>
    </row>
    <row r="32" spans="1:17" ht="124.5" thickBot="1">
      <c r="A32" s="33" t="s">
        <v>177</v>
      </c>
      <c r="B32" s="31">
        <v>2</v>
      </c>
      <c r="C32" s="31">
        <v>5</v>
      </c>
      <c r="D32" s="31">
        <v>5</v>
      </c>
      <c r="E32" s="31">
        <v>5</v>
      </c>
      <c r="F32" s="31" t="s">
        <v>178</v>
      </c>
      <c r="G32" s="14" t="s">
        <v>179</v>
      </c>
      <c r="H32" s="41">
        <v>2</v>
      </c>
      <c r="I32" s="42">
        <v>2</v>
      </c>
      <c r="J32" s="14" t="s">
        <v>180</v>
      </c>
      <c r="M32">
        <v>5</v>
      </c>
      <c r="N32" t="s">
        <v>164</v>
      </c>
      <c r="P32" t="s">
        <v>144</v>
      </c>
    </row>
    <row r="33" spans="1:16" ht="37.5" thickBot="1">
      <c r="A33" s="33" t="s">
        <v>181</v>
      </c>
      <c r="B33" s="31">
        <v>3</v>
      </c>
      <c r="C33" s="31">
        <v>5</v>
      </c>
      <c r="D33" s="31">
        <v>5</v>
      </c>
      <c r="E33" s="31">
        <v>5</v>
      </c>
      <c r="F33" s="31" t="s">
        <v>182</v>
      </c>
      <c r="G33" s="14" t="s">
        <v>179</v>
      </c>
      <c r="H33" s="41">
        <v>1</v>
      </c>
      <c r="I33" s="41">
        <v>1</v>
      </c>
      <c r="M33">
        <v>4</v>
      </c>
      <c r="N33" t="s">
        <v>160</v>
      </c>
      <c r="O33" s="56" t="s">
        <v>149</v>
      </c>
      <c r="P33" t="s">
        <v>13</v>
      </c>
    </row>
    <row r="34" spans="1:16" ht="49.5" thickBot="1">
      <c r="A34" s="33" t="s">
        <v>183</v>
      </c>
      <c r="B34" s="31">
        <v>2</v>
      </c>
      <c r="C34" s="31">
        <v>2</v>
      </c>
      <c r="D34" s="31">
        <v>2</v>
      </c>
      <c r="E34" s="31">
        <v>2</v>
      </c>
      <c r="F34" s="31"/>
      <c r="G34" s="14" t="s">
        <v>184</v>
      </c>
      <c r="H34" s="41">
        <v>1</v>
      </c>
      <c r="I34" s="41">
        <v>1</v>
      </c>
      <c r="J34" s="14" t="s">
        <v>185</v>
      </c>
      <c r="M34">
        <v>3</v>
      </c>
      <c r="N34" t="s">
        <v>186</v>
      </c>
      <c r="O34" s="56" t="s">
        <v>153</v>
      </c>
      <c r="P34" t="s">
        <v>12</v>
      </c>
    </row>
    <row r="35" spans="1:16" ht="57" thickBot="1">
      <c r="A35" s="33" t="s">
        <v>187</v>
      </c>
      <c r="B35" s="31">
        <v>4</v>
      </c>
      <c r="C35" s="31">
        <v>4</v>
      </c>
      <c r="D35" s="31">
        <v>5</v>
      </c>
      <c r="E35" s="31">
        <v>5</v>
      </c>
      <c r="F35" s="31" t="s">
        <v>188</v>
      </c>
      <c r="H35" s="41">
        <v>2</v>
      </c>
      <c r="I35" s="41">
        <v>4</v>
      </c>
      <c r="M35">
        <v>2</v>
      </c>
      <c r="N35" t="s">
        <v>152</v>
      </c>
      <c r="O35" s="56" t="s">
        <v>155</v>
      </c>
      <c r="P35" t="s">
        <v>10</v>
      </c>
    </row>
    <row r="36" spans="1:16" ht="68.25" thickBot="1">
      <c r="A36" s="33" t="s">
        <v>189</v>
      </c>
      <c r="B36" s="31">
        <v>3</v>
      </c>
      <c r="C36" s="31">
        <v>4</v>
      </c>
      <c r="D36" s="31">
        <v>4</v>
      </c>
      <c r="E36" s="31">
        <v>4</v>
      </c>
      <c r="F36" s="31" t="s">
        <v>190</v>
      </c>
      <c r="H36" s="41">
        <v>1</v>
      </c>
      <c r="I36" s="41">
        <v>1</v>
      </c>
      <c r="M36">
        <v>1</v>
      </c>
      <c r="N36" t="s">
        <v>191</v>
      </c>
      <c r="O36" s="56" t="s">
        <v>161</v>
      </c>
      <c r="P36" t="s">
        <v>23</v>
      </c>
    </row>
    <row r="37" spans="1:16" ht="23.25" thickBot="1">
      <c r="A37" s="35" t="s">
        <v>192</v>
      </c>
      <c r="B37" s="45">
        <f>SUM(B31:B36)/6</f>
        <v>2.6666666666666665</v>
      </c>
      <c r="C37" s="45">
        <f t="shared" ref="C37:E37" si="6">SUM(C31:C36)/6</f>
        <v>3.6666666666666665</v>
      </c>
      <c r="D37" s="45">
        <f t="shared" si="6"/>
        <v>3.8333333333333335</v>
      </c>
      <c r="E37" s="45">
        <f t="shared" si="6"/>
        <v>4.333333333333333</v>
      </c>
      <c r="F37" s="32"/>
      <c r="H37" s="45">
        <f>SUM(H31:H36)/6</f>
        <v>1.5</v>
      </c>
      <c r="I37" s="45">
        <f>SUM(I31:I36)/6</f>
        <v>1.8333333333333333</v>
      </c>
      <c r="M37">
        <v>0</v>
      </c>
      <c r="N37" t="s">
        <v>193</v>
      </c>
      <c r="O37" s="56" t="s">
        <v>165</v>
      </c>
      <c r="P37" t="s">
        <v>27</v>
      </c>
    </row>
    <row r="38" spans="1:16" ht="22.5">
      <c r="A38" s="58" t="s">
        <v>167</v>
      </c>
      <c r="B38" s="17" t="s">
        <v>194</v>
      </c>
      <c r="C38" s="17" t="s">
        <v>45</v>
      </c>
      <c r="D38" s="17" t="s">
        <v>45</v>
      </c>
      <c r="E38" s="17" t="s">
        <v>45</v>
      </c>
      <c r="H38" s="17" t="s">
        <v>195</v>
      </c>
      <c r="I38" s="17" t="s">
        <v>12</v>
      </c>
    </row>
    <row r="40" spans="1:16" ht="33.75">
      <c r="A40" s="59" t="s">
        <v>168</v>
      </c>
      <c r="B40" s="17" t="s">
        <v>10</v>
      </c>
      <c r="C40" s="17" t="s">
        <v>12</v>
      </c>
      <c r="D40" s="17" t="s">
        <v>12</v>
      </c>
      <c r="E40" s="17" t="s">
        <v>13</v>
      </c>
      <c r="H40" s="17" t="s">
        <v>23</v>
      </c>
      <c r="I40" s="17" t="s">
        <v>23</v>
      </c>
    </row>
  </sheetData>
  <mergeCells count="5">
    <mergeCell ref="A17:A19"/>
    <mergeCell ref="A21:A22"/>
    <mergeCell ref="A5:A7"/>
    <mergeCell ref="A9:A12"/>
    <mergeCell ref="A14:A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1D335-C70E-4D6D-8977-1E921610E697}">
  <dimension ref="A1:C33"/>
  <sheetViews>
    <sheetView zoomScale="96" zoomScaleNormal="96" workbookViewId="0">
      <selection activeCell="B14" sqref="B14"/>
    </sheetView>
  </sheetViews>
  <sheetFormatPr defaultRowHeight="15"/>
  <cols>
    <col min="1" max="1" width="24.140625" bestFit="1" customWidth="1"/>
    <col min="2" max="2" width="135.42578125" bestFit="1" customWidth="1"/>
    <col min="3" max="3" width="95.140625" style="4" customWidth="1"/>
  </cols>
  <sheetData>
    <row r="1" spans="1:3" s="1" customFormat="1" ht="18.75">
      <c r="A1" s="8" t="s">
        <v>196</v>
      </c>
      <c r="B1" s="8" t="s">
        <v>197</v>
      </c>
      <c r="C1" s="3"/>
    </row>
    <row r="2" spans="1:3" s="6" customFormat="1" ht="30">
      <c r="A2" s="2" t="s">
        <v>198</v>
      </c>
      <c r="B2" s="5" t="s">
        <v>199</v>
      </c>
      <c r="C2" s="5"/>
    </row>
    <row r="3" spans="1:3">
      <c r="B3" s="7" t="s">
        <v>200</v>
      </c>
    </row>
    <row r="4" spans="1:3">
      <c r="B4" t="s">
        <v>201</v>
      </c>
    </row>
    <row r="5" spans="1:3">
      <c r="B5" t="s">
        <v>202</v>
      </c>
    </row>
    <row r="6" spans="1:3">
      <c r="B6" t="s">
        <v>203</v>
      </c>
    </row>
    <row r="7" spans="1:3">
      <c r="B7" t="s">
        <v>204</v>
      </c>
    </row>
    <row r="8" spans="1:3">
      <c r="B8" s="7" t="s">
        <v>205</v>
      </c>
    </row>
    <row r="9" spans="1:3">
      <c r="B9" t="s">
        <v>206</v>
      </c>
    </row>
    <row r="10" spans="1:3" s="1" customFormat="1">
      <c r="B10" s="1" t="s">
        <v>207</v>
      </c>
      <c r="C10" s="3"/>
    </row>
    <row r="11" spans="1:3" s="6" customFormat="1" ht="105">
      <c r="A11" s="2" t="s">
        <v>25</v>
      </c>
      <c r="B11" s="5" t="s">
        <v>208</v>
      </c>
      <c r="C11" s="5"/>
    </row>
    <row r="12" spans="1:3">
      <c r="B12" s="7" t="s">
        <v>209</v>
      </c>
    </row>
    <row r="13" spans="1:3">
      <c r="B13" t="s">
        <v>210</v>
      </c>
    </row>
    <row r="14" spans="1:3">
      <c r="B14" t="s">
        <v>211</v>
      </c>
    </row>
    <row r="15" spans="1:3">
      <c r="B15" t="s">
        <v>212</v>
      </c>
    </row>
    <row r="16" spans="1:3">
      <c r="B16" t="s">
        <v>213</v>
      </c>
    </row>
    <row r="17" spans="1:3">
      <c r="B17" s="7" t="s">
        <v>214</v>
      </c>
    </row>
    <row r="18" spans="1:3" ht="17.25">
      <c r="B18" t="s">
        <v>215</v>
      </c>
    </row>
    <row r="19" spans="1:3">
      <c r="B19" t="s">
        <v>216</v>
      </c>
    </row>
    <row r="20" spans="1:3">
      <c r="B20" t="s">
        <v>217</v>
      </c>
    </row>
    <row r="21" spans="1:3" s="1" customFormat="1">
      <c r="B21" s="1" t="s">
        <v>218</v>
      </c>
      <c r="C21" s="3"/>
    </row>
    <row r="22" spans="1:3" s="6" customFormat="1" ht="60">
      <c r="A22" s="2" t="s">
        <v>219</v>
      </c>
      <c r="B22" s="5" t="s">
        <v>220</v>
      </c>
      <c r="C22" s="5"/>
    </row>
    <row r="23" spans="1:3">
      <c r="B23" t="s">
        <v>221</v>
      </c>
    </row>
    <row r="24" spans="1:3">
      <c r="B24" t="s">
        <v>222</v>
      </c>
    </row>
    <row r="25" spans="1:3">
      <c r="B25" t="s">
        <v>223</v>
      </c>
    </row>
    <row r="26" spans="1:3" s="1" customFormat="1">
      <c r="B26" s="1" t="s">
        <v>224</v>
      </c>
      <c r="C26" s="3"/>
    </row>
    <row r="27" spans="1:3" s="6" customFormat="1" ht="30">
      <c r="A27" s="2" t="s">
        <v>225</v>
      </c>
      <c r="B27" s="5" t="s">
        <v>226</v>
      </c>
      <c r="C27" s="5"/>
    </row>
    <row r="28" spans="1:3">
      <c r="B28" t="s">
        <v>227</v>
      </c>
    </row>
    <row r="29" spans="1:3">
      <c r="B29" t="s">
        <v>228</v>
      </c>
    </row>
    <row r="30" spans="1:3">
      <c r="B30" t="s">
        <v>229</v>
      </c>
    </row>
    <row r="31" spans="1:3">
      <c r="B31" t="s">
        <v>230</v>
      </c>
    </row>
    <row r="32" spans="1:3">
      <c r="B32" t="s">
        <v>231</v>
      </c>
    </row>
    <row r="33" spans="2:2">
      <c r="B33" t="s">
        <v>232</v>
      </c>
    </row>
  </sheetData>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tatus xmlns="5ac23ead-ffbd-4da2-bad6-e356ea651d0d">Draft</DocumentStatus>
    <PRADateDisposal xmlns="4f9c820c-e7e2-444d-97ee-45f2b3485c1d" xsi:nil="true"/>
    <Subactivity xmlns="4f9c820c-e7e2-444d-97ee-45f2b3485c1d">NA</Subactivity>
    <BusinessValue xmlns="4f9c820c-e7e2-444d-97ee-45f2b3485c1d">Normal</BusinessValue>
    <EDRMSReference xmlns="5ac23ead-ffbd-4da2-bad6-e356ea651d0d" xsi:nil="true"/>
    <ObjectType xmlns="5ac23ead-ffbd-4da2-bad6-e356ea651d0d" xsi:nil="true"/>
    <KeyWords xmlns="15ffb055-6eb4-45a1-bc20-bf2ac0d420da" xsi:nil="true"/>
    <OriginalSubject xmlns="4f9c820c-e7e2-444d-97ee-45f2b3485c1d" xsi:nil="true"/>
    <SecurityClassification xmlns="15ffb055-6eb4-45a1-bc20-bf2ac0d420da" xsi:nil="true"/>
    <PRADate3 xmlns="4f9c820c-e7e2-444d-97ee-45f2b3485c1d" xsi:nil="true"/>
    <PersonResponsible xmlns="6352b8bc-c4e7-4226-8e0c-f2128e5c9bc8">
      <UserInfo>
        <DisplayName/>
        <AccountId xsi:nil="true"/>
        <AccountType/>
      </UserInfo>
    </PersonResponsible>
    <Level2 xmlns="c91a514c-9034-4fa3-897a-8352025b26ed">NA</Level2>
    <PRAText5 xmlns="4f9c820c-e7e2-444d-97ee-45f2b3485c1d" xsi:nil="true"/>
    <SubClassification2 xmlns="5ac23ead-ffbd-4da2-bad6-e356ea651d0d" xsi:nil="true"/>
    <Comments xmlns="5ac23ead-ffbd-4da2-bad6-e356ea651d0d" xsi:nil="true"/>
    <Activity xmlns="4f9c820c-e7e2-444d-97ee-45f2b3485c1d">NA</Activity>
    <AggregationStatus xmlns="4f9c820c-e7e2-444d-97ee-45f2b3485c1d">Normal</AggregationStatus>
    <ILFrom xmlns="c91a514c-9034-4fa3-897a-8352025b26ed" xsi:nil="true"/>
    <zLegacyJSON xmlns="5ac23ead-ffbd-4da2-bad6-e356ea651d0d" xsi:nil="true"/>
    <IRISID xmlns="5ac23ead-ffbd-4da2-bad6-e356ea651d0d" xsi:nil="true"/>
    <DocumentSubType xmlns="5ac23ead-ffbd-4da2-bad6-e356ea651d0d" xsi:nil="true"/>
    <PRADate2 xmlns="4f9c820c-e7e2-444d-97ee-45f2b3485c1d" xsi:nil="true"/>
    <Sent xmlns="4f9c820c-e7e2-444d-97ee-45f2b3485c1d" xsi:nil="true"/>
    <CategoryValue xmlns="4f9c820c-e7e2-444d-97ee-45f2b3485c1d">NA</CategoryValue>
    <Level3 xmlns="c91a514c-9034-4fa3-897a-8352025b26ed" xsi:nil="true"/>
    <PRAText1 xmlns="4f9c820c-e7e2-444d-97ee-45f2b3485c1d" xsi:nil="true"/>
    <PRAText4 xmlns="4f9c820c-e7e2-444d-97ee-45f2b3485c1d" xsi:nil="true"/>
    <ContactNames xmlns="5ac23ead-ffbd-4da2-bad6-e356ea651d0d" xsi:nil="true"/>
    <Case xmlns="4f9c820c-e7e2-444d-97ee-45f2b3485c1d">NA</Case>
    <IRISObjectID xmlns="5ac23ead-ffbd-4da2-bad6-e356ea651d0d" xsi:nil="true"/>
    <Team xmlns="c91a514c-9034-4fa3-897a-8352025b26ed">NA</Team>
    <Project xmlns="4f9c820c-e7e2-444d-97ee-45f2b3485c1d" xsi:nil="true"/>
    <TaxCatchAll xmlns="774b81b3-009b-4d26-b865-d81117c9dc32" xsi:nil="true"/>
    <lcf76f155ced4ddcb4097134ff3c332f xmlns="e6fb5e88-b32a-4271-a331-a8020bae6c9c">
      <Terms xmlns="http://schemas.microsoft.com/office/infopath/2007/PartnerControls"/>
    </lcf76f155ced4ddcb4097134ff3c332f>
    <SubClassification1 xmlns="5ac23ead-ffbd-4da2-bad6-e356ea651d0d" xsi:nil="true"/>
    <zMigrationID xmlns="5ac23ead-ffbd-4da2-bad6-e356ea651d0d" xsi:nil="true"/>
    <Function xmlns="4f9c820c-e7e2-444d-97ee-45f2b3485c1d">NA</Function>
    <FunctionGroup xmlns="4f9c820c-e7e2-444d-97ee-45f2b3485c1d">NA</FunctionGroup>
    <Description xmlns="5ac23ead-ffbd-4da2-bad6-e356ea651d0d" xsi:nil="true"/>
    <Channel xmlns="c91a514c-9034-4fa3-897a-8352025b26ed">NA</Channel>
    <Received xmlns="15ffb055-6eb4-45a1-bc20-bf2ac0d420da" xsi:nil="true"/>
    <RelatedPeople xmlns="4f9c820c-e7e2-444d-97ee-45f2b3485c1d">
      <UserInfo>
        <DisplayName/>
        <AccountId xsi:nil="true"/>
        <AccountType/>
      </UserInfo>
    </RelatedPeople>
    <AggregationNarrative xmlns="725c79e5-42ce-4aa0-ac78-b6418001f0d2" xsi:nil="true"/>
    <PRADate1 xmlns="4f9c820c-e7e2-444d-97ee-45f2b3485c1d" xsi:nil="true"/>
    <PRAType xmlns="4f9c820c-e7e2-444d-97ee-45f2b3485c1d">Doc</PRAType>
    <DocumentReferenceNumber xmlns="5ac23ead-ffbd-4da2-bad6-e356ea651d0d" xsi:nil="true"/>
    <DocumentType xmlns="4f9c820c-e7e2-444d-97ee-45f2b3485c1d" xsi:nil="true"/>
    <PRAText3 xmlns="4f9c820c-e7e2-444d-97ee-45f2b3485c1d" xsi:nil="true"/>
    <HarmonieUIHidden xmlns="15ffb055-6eb4-45a1-bc20-bf2ac0d420da" xsi:nil="true"/>
    <zLegacy xmlns="5ac23ead-ffbd-4da2-bad6-e356ea651d0d" xsi:nil="true"/>
    <Year xmlns="c91a514c-9034-4fa3-897a-8352025b26ed">NA</Year>
    <Narrative xmlns="4f9c820c-e7e2-444d-97ee-45f2b3485c1d" xsi:nil="true"/>
    <PRADateTrigger xmlns="4f9c820c-e7e2-444d-97ee-45f2b3485c1d" xsi:nil="true"/>
    <CategoryName xmlns="4f9c820c-e7e2-444d-97ee-45f2b3485c1d">NA</CategoryName>
    <MailPreviewData xmlns="15ffb055-6eb4-45a1-bc20-bf2ac0d420da" xsi:nil="true"/>
    <PRAText2 xmlns="4f9c820c-e7e2-444d-97ee-45f2b3485c1d" xsi:nil="true"/>
    <To xmlns="4f9c820c-e7e2-444d-97ee-45f2b3485c1d" xsi:nil="true"/>
    <ContactIDs xmlns="5ac23ead-ffbd-4da2-bad6-e356ea651d0d" xsi:nil="true"/>
    <SubClassification3 xmlns="5ac23ead-ffbd-4da2-bad6-e356ea651d0d" xsi:nil="true"/>
    <_dlc_DocId xmlns="774b81b3-009b-4d26-b865-d81117c9dc32">IRIS0066-720154853-12066</_dlc_DocId>
    <_dlc_DocIdUrl xmlns="774b81b3-009b-4d26-b865-d81117c9dc32">
      <Url>https://northlandregionalcouncil.sharepoint.com/sites/IRIS-0066/_layouts/15/DocIdRedir.aspx?ID=IRIS0066-720154853-12066</Url>
      <Description>IRIS0066-720154853-12066</Description>
    </_dlc_DocIdUrl>
  </documentManagement>
</p:properties>
</file>

<file path=customXml/item4.xml>��< ? x m l   v e r s i o n = " 1 . 0 "   e n c o d i n g = " u t f - 1 6 " ? > < D a t a M a s h u p   x m l n s = " h t t p : / / s c h e m a s . m i c r o s o f t . c o m / D a t a M a s h u p " > A A A A A B U D A A B Q S w M E F A A C A A g A 0 1 p q V o a 3 l 7 i l A A A A 9 g A A A B I A H A B D b 2 5 m a W c v U G F j a 2 F n Z S 5 4 b W w g o h g A K K A U A A A A A A A A A A A A A A A A A A A A A A A A A A A A h Y 9 B D o I w F E S v Q r q n L Z g Y J J + y c C v G x M Q Y d 0 2 p 0 A g f Q 4 t w N x c e y S u I U d S d y 3 n z F j P 3 6 w 3 S o a 6 8 i 2 6 t a T A h A e X E 0 6 i a 3 G C R k M 4 d / Y i k A j Z S n W S h v V F G G w 8 2 T 0 j p 3 D l m r O 9 7 2 s 9 o 0 x Y s 5 D x g + 2 y 1 V a W u J f n I 5 r / s G 7 R O o t J E w O 4 1 R o Q 0 4 B F d R H P K g U 0 Q M o N f I R z 3 P t s f C M u u c l 2 r h U Z / f Q A 2 R W D v D + I B U E s D B B Q A A g A I A N N a a 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W m p W K I p H u A 4 A A A A R A A A A E w A c A E Z v c m 1 1 b G F z L 1 N l Y 3 R p b 2 4 x L m 0 g o h g A K K A U A A A A A A A A A A A A A A A A A A A A A A A A A A A A K 0 5 N L s n M z 1 M I h t C G 1 g B Q S w E C L Q A U A A I A C A D T W m p W h r e X u K U A A A D 2 A A A A E g A A A A A A A A A A A A A A A A A A A A A A Q 2 9 u Z m l n L 1 B h Y 2 t h Z 2 U u e G 1 s U E s B A i 0 A F A A C A A g A 0 1 p q V g / K 6 a u k A A A A 6 Q A A A B M A A A A A A A A A A A A A A A A A 8 Q A A A F t D b 2 5 0 Z W 5 0 X 1 R 5 c G V z X S 5 4 b W x Q S w E C L Q A U A A I A C A D T W m p 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M g q P 4 d + B k q i q I h v T 6 Y O R g A A A A A C A A A A A A A D Z g A A w A A A A B A A A A D 7 w e 9 j W n K D F 4 3 o u f u 0 e N u A A A A A A A S A A A C g A A A A E A A A A L N X q / A f m B 7 0 D a / F o S 8 n G b J Q A A A A 8 U H V m 3 h r k y s G S T 6 T K W M / m H 7 P P V 1 y S m G e U z 8 v T I T Y 5 Q b a J W 9 y L U C 8 m o b J q t J Q U c B X H Q i J X T Y P f d Y v U g j w h P U 5 f q h e D F z V W t Z V Z e X X 5 Z m h h 7 w U A A A A L 8 f 8 1 / 9 k w P z r d k F R 3 F M l w O Y n s r U = < / D a t a M a s h u p > 
</file>

<file path=customXml/item5.xml><?xml version="1.0" encoding="utf-8"?>
<ct:contentTypeSchema xmlns:ct="http://schemas.microsoft.com/office/2006/metadata/contentType" xmlns:ma="http://schemas.microsoft.com/office/2006/metadata/properties/metaAttributes" ct:_="" ma:_="" ma:contentTypeName="IRIS Document" ma:contentTypeID="0x010100E7AEE7F18778144CBD2E963FA5955D2F00A694AF9C4B489F4F885A8F56A23324D4" ma:contentTypeVersion="77" ma:contentTypeDescription="Create a new document." ma:contentTypeScope="" ma:versionID="309f727556ba25e73bd78e94dceafd8d">
  <xsd:schema xmlns:xsd="http://www.w3.org/2001/XMLSchema" xmlns:xs="http://www.w3.org/2001/XMLSchema" xmlns:p="http://schemas.microsoft.com/office/2006/metadata/properties" xmlns:ns2="5ac23ead-ffbd-4da2-bad6-e356ea651d0d" xmlns:ns3="6352b8bc-c4e7-4226-8e0c-f2128e5c9bc8" xmlns:ns4="4f9c820c-e7e2-444d-97ee-45f2b3485c1d" xmlns:ns5="c91a514c-9034-4fa3-897a-8352025b26ed" xmlns:ns6="15ffb055-6eb4-45a1-bc20-bf2ac0d420da" xmlns:ns7="725c79e5-42ce-4aa0-ac78-b6418001f0d2" xmlns:ns8="774b81b3-009b-4d26-b865-d81117c9dc32" xmlns:ns9="e6fb5e88-b32a-4271-a331-a8020bae6c9c" targetNamespace="http://schemas.microsoft.com/office/2006/metadata/properties" ma:root="true" ma:fieldsID="876a2bde1f86cb573b456e3de375c903" ns2:_="" ns3:_="" ns4:_="" ns5:_="" ns6:_="" ns7:_="" ns8:_="" ns9:_="">
    <xsd:import namespace="5ac23ead-ffbd-4da2-bad6-e356ea651d0d"/>
    <xsd:import namespace="6352b8bc-c4e7-4226-8e0c-f2128e5c9bc8"/>
    <xsd:import namespace="4f9c820c-e7e2-444d-97ee-45f2b3485c1d"/>
    <xsd:import namespace="c91a514c-9034-4fa3-897a-8352025b26ed"/>
    <xsd:import namespace="15ffb055-6eb4-45a1-bc20-bf2ac0d420da"/>
    <xsd:import namespace="725c79e5-42ce-4aa0-ac78-b6418001f0d2"/>
    <xsd:import namespace="774b81b3-009b-4d26-b865-d81117c9dc32"/>
    <xsd:import namespace="e6fb5e88-b32a-4271-a331-a8020bae6c9c"/>
    <xsd:element name="properties">
      <xsd:complexType>
        <xsd:sequence>
          <xsd:element name="documentManagement">
            <xsd:complexType>
              <xsd:all>
                <xsd:element ref="ns2:IRISObjectID" minOccurs="0"/>
                <xsd:element ref="ns2:EDRMSReference" minOccurs="0"/>
                <xsd:element ref="ns3:PersonResponsible" minOccurs="0"/>
                <xsd:element ref="ns2:DocumentReferenceNumber" minOccurs="0"/>
                <xsd:element ref="ns2:Comments" minOccurs="0"/>
                <xsd:element ref="ns2:Description" minOccurs="0"/>
                <xsd:element ref="ns2:DocumentStatus" minOccurs="0"/>
                <xsd:element ref="ns2:IRISID" minOccurs="0"/>
                <xsd:element ref="ns2:ObjectType" minOccurs="0"/>
                <xsd:element ref="ns4:DocumentType" minOccurs="0"/>
                <xsd:element ref="ns2:DocumentSubType" minOccurs="0"/>
                <xsd:element ref="ns2:zMigrationID" minOccurs="0"/>
                <xsd:element ref="ns5:Channel" minOccurs="0"/>
                <xsd:element ref="ns4:AggregationStatus" minOccurs="0"/>
                <xsd:element ref="ns5:ILFrom" minOccurs="0"/>
                <xsd:element ref="ns4:Function" minOccurs="0"/>
                <xsd:element ref="ns4:FunctionGroup" minOccurs="0"/>
                <xsd:element ref="ns6:HarmonieUIHidden" minOccurs="0"/>
                <xsd:element ref="ns6:KeyWords" minOccurs="0"/>
                <xsd:element ref="ns5:Level2" minOccurs="0"/>
                <xsd:element ref="ns5:Level3" minOccurs="0"/>
                <xsd:element ref="ns6:MailPreviewData" minOccurs="0"/>
                <xsd:element ref="ns4:Narrative" minOccurs="0"/>
                <xsd:element ref="ns4:OriginalSubject" minOccurs="0"/>
                <xsd:element ref="ns4:PRADate1" minOccurs="0"/>
                <xsd:element ref="ns4:PRADate2" minOccurs="0"/>
                <xsd:element ref="ns4:PRADate3" minOccurs="0"/>
                <xsd:element ref="ns4:PRADateDisposal" minOccurs="0"/>
                <xsd:element ref="ns4:PRADateTrigger" minOccurs="0"/>
                <xsd:element ref="ns4:PRAText1" minOccurs="0"/>
                <xsd:element ref="ns4:PRAText2" minOccurs="0"/>
                <xsd:element ref="ns4:PRAText3" minOccurs="0"/>
                <xsd:element ref="ns4:PRAText4" minOccurs="0"/>
                <xsd:element ref="ns4:PRAText5" minOccurs="0"/>
                <xsd:element ref="ns4:PRAType" minOccurs="0"/>
                <xsd:element ref="ns4:Project" minOccurs="0"/>
                <xsd:element ref="ns6:Received" minOccurs="0"/>
                <xsd:element ref="ns4:RelatedPeople" minOccurs="0"/>
                <xsd:element ref="ns6:SecurityClassification" minOccurs="0"/>
                <xsd:element ref="ns4:Sent" minOccurs="0"/>
                <xsd:element ref="ns4:Subactivity" minOccurs="0"/>
                <xsd:element ref="ns5:Team" minOccurs="0"/>
                <xsd:element ref="ns4:To" minOccurs="0"/>
                <xsd:element ref="ns5:Year" minOccurs="0"/>
                <xsd:element ref="ns7:AggregationNarrative" minOccurs="0"/>
                <xsd:element ref="ns2:ContactIDs" minOccurs="0"/>
                <xsd:element ref="ns2:ContactNames" minOccurs="0"/>
                <xsd:element ref="ns2:SubClassification1" minOccurs="0"/>
                <xsd:element ref="ns2:SubClassification2" minOccurs="0"/>
                <xsd:element ref="ns2:SubClassification3" minOccurs="0"/>
                <xsd:element ref="ns4:BusinessValue" minOccurs="0"/>
                <xsd:element ref="ns4:Case" minOccurs="0"/>
                <xsd:element ref="ns4:CategoryName" minOccurs="0"/>
                <xsd:element ref="ns2:zLegacy" minOccurs="0"/>
                <xsd:element ref="ns2:zLegacyJSON" minOccurs="0"/>
                <xsd:element ref="ns4:CategoryValue" minOccurs="0"/>
                <xsd:element ref="ns4:Activity" minOccurs="0"/>
                <xsd:element ref="ns8:_dlc_DocId" minOccurs="0"/>
                <xsd:element ref="ns8:_dlc_DocIdUrl" minOccurs="0"/>
                <xsd:element ref="ns8:_dlc_DocIdPersistId" minOccurs="0"/>
                <xsd:element ref="ns9:MediaServiceMetadata" minOccurs="0"/>
                <xsd:element ref="ns9:MediaServiceFastMetadata" minOccurs="0"/>
                <xsd:element ref="ns9:MediaServiceObjectDetectorVersions" minOccurs="0"/>
                <xsd:element ref="ns9:lcf76f155ced4ddcb4097134ff3c332f" minOccurs="0"/>
                <xsd:element ref="ns8:TaxCatchAll" minOccurs="0"/>
                <xsd:element ref="ns9:MediaServiceDateTaken" minOccurs="0"/>
                <xsd:element ref="ns9:MediaServiceGenerationTime" minOccurs="0"/>
                <xsd:element ref="ns9:MediaServiceEventHashCode" minOccurs="0"/>
                <xsd:element ref="ns9:MediaServiceOCR" minOccurs="0"/>
                <xsd:element ref="ns9:MediaServiceLocation" minOccurs="0"/>
                <xsd:element ref="ns8:SharedWithUsers" minOccurs="0"/>
                <xsd:element ref="ns8:SharedWithDetails" minOccurs="0"/>
                <xsd:element ref="ns9:MediaLengthInSeconds" minOccurs="0"/>
                <xsd:element ref="ns9: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ac23ead-ffbd-4da2-bad6-e356ea651d0d" elementFormDefault="qualified">
    <xsd:import namespace="http://schemas.microsoft.com/office/2006/documentManagement/types"/>
    <xsd:import namespace="http://schemas.microsoft.com/office/infopath/2007/PartnerControls"/>
    <xsd:element name="IRISObjectID" ma:index="8" nillable="true" ma:displayName="IRISObjectID" ma:decimals="0" ma:description="Unique identifier for the IRIS record." ma:indexed="true" ma:internalName="IRISObjectID" ma:readOnly="false" ma:percentage="FALSE">
      <xsd:simpleType>
        <xsd:restriction base="dms:Number"/>
      </xsd:simpleType>
    </xsd:element>
    <xsd:element name="EDRMSReference" ma:index="9" nillable="true" ma:displayName="EDRMS Reference" ma:description="Will not be sent for objects that do not have this value or if a value has not been entered in the Document Profile overlay for Document Generation from a Contact." ma:internalName="EDRMSReference" ma:readOnly="false">
      <xsd:simpleType>
        <xsd:restriction base="dms:Text">
          <xsd:maxLength value="255"/>
        </xsd:restriction>
      </xsd:simpleType>
    </xsd:element>
    <xsd:element name="DocumentReferenceNumber" ma:index="11" nillable="true" ma:displayName="Document Reference Number" ma:description="Unique document reference number generated by IRIS.  Will not be sent if the document template does not expect a DocumentReferenceNumber or for Upload Document." ma:indexed="true" ma:internalName="DocumentReferenceNumber" ma:readOnly="false">
      <xsd:simpleType>
        <xsd:restriction base="dms:Text">
          <xsd:maxLength value="255"/>
        </xsd:restriction>
      </xsd:simpleType>
    </xsd:element>
    <xsd:element name="Comments" ma:index="12" nillable="true" ma:displayName="Comments" ma:internalName="Comments" ma:readOnly="false">
      <xsd:simpleType>
        <xsd:restriction base="dms:Note"/>
      </xsd:simpleType>
    </xsd:element>
    <xsd:element name="Description" ma:index="13" nillable="true" ma:displayName="Description" ma:internalName="Description0" ma:readOnly="false">
      <xsd:simpleType>
        <xsd:restriction base="dms:Note"/>
      </xsd:simpleType>
    </xsd:element>
    <xsd:element name="DocumentStatus" ma:index="14" nillable="true" ma:displayName="Document Status" ma:default="Draft" ma:indexed="true" ma:internalName="DocumentStatus" ma:readOnly="false">
      <xsd:simpleType>
        <xsd:restriction base="dms:Text">
          <xsd:maxLength value="255"/>
        </xsd:restriction>
      </xsd:simpleType>
    </xsd:element>
    <xsd:element name="IRISID" ma:index="15" nillable="true" ma:displayName="IRISID" ma:description="Unique identifier for the IRIS record." ma:hidden="true" ma:indexed="true" ma:internalName="IRISID" ma:readOnly="false">
      <xsd:simpleType>
        <xsd:restriction base="dms:Text">
          <xsd:maxLength value="255"/>
        </xsd:restriction>
      </xsd:simpleType>
    </xsd:element>
    <xsd:element name="ObjectType" ma:index="16" nillable="true" ma:displayName="Object Type" ma:description="Documents related to records of a particular type (e.g. a Contact or Application) may have a particular area in the EDRMS where they are saved, and as IRIS provides the ObjectType in the metadata, the implementation can test the value of this attribute and take different action for different ObjectTypes." ma:hidden="true" ma:indexed="true" ma:internalName="ObjectType" ma:readOnly="false">
      <xsd:simpleType>
        <xsd:restriction base="dms:Text">
          <xsd:maxLength value="255"/>
        </xsd:restriction>
      </xsd:simpleType>
    </xsd:element>
    <xsd:element name="DocumentSubType" ma:index="18" nillable="true" ma:displayName="Document SubType" ma:description="Document sub-type e.g. Building Consent, Certificate of Compliance etc." ma:hidden="true" ma:indexed="true" ma:internalName="DocumentSubType" ma:readOnly="false">
      <xsd:simpleType>
        <xsd:restriction base="dms:Text">
          <xsd:maxLength value="255"/>
        </xsd:restriction>
      </xsd:simpleType>
    </xsd:element>
    <xsd:element name="zMigrationID" ma:index="19" nillable="true" ma:displayName="zMigrationID" ma:hidden="true" ma:indexed="true" ma:internalName="zMigrationID" ma:readOnly="false">
      <xsd:simpleType>
        <xsd:restriction base="dms:Text">
          <xsd:maxLength value="255"/>
        </xsd:restriction>
      </xsd:simpleType>
    </xsd:element>
    <xsd:element name="ContactIDs" ma:index="54" nillable="true" ma:displayName="Contact IDs" ma:description="The ID of the Contact." ma:hidden="true" ma:internalName="ContactIDs" ma:readOnly="false">
      <xsd:simpleType>
        <xsd:restriction base="dms:Note"/>
      </xsd:simpleType>
    </xsd:element>
    <xsd:element name="ContactNames" ma:index="55" nillable="true" ma:displayName="Contact Names" ma:description="When generating or uploading a document from a Contact: The Contact Preferred Name will be passed.When generating or uploading a document from a Contact: The Contact Preferred Name will be passed." ma:hidden="true" ma:internalName="ContactNames" ma:readOnly="false">
      <xsd:simpleType>
        <xsd:restriction base="dms:Note"/>
      </xsd:simpleType>
    </xsd:element>
    <xsd:element name="SubClassification1" ma:index="56" nillable="true" ma:displayName="Sub Classification 1" ma:description="Will not be sent for objects that do not have this value." ma:hidden="true" ma:internalName="SubClassification1" ma:readOnly="false">
      <xsd:simpleType>
        <xsd:restriction base="dms:Text">
          <xsd:maxLength value="255"/>
        </xsd:restriction>
      </xsd:simpleType>
    </xsd:element>
    <xsd:element name="SubClassification2" ma:index="57" nillable="true" ma:displayName="Sub Classification 2" ma:description="Will not be sent for objects that do not have this value." ma:hidden="true" ma:internalName="SubClassification2" ma:readOnly="false">
      <xsd:simpleType>
        <xsd:restriction base="dms:Text">
          <xsd:maxLength value="255"/>
        </xsd:restriction>
      </xsd:simpleType>
    </xsd:element>
    <xsd:element name="SubClassification3" ma:index="58" nillable="true" ma:displayName="Sub Classification 3" ma:description="Will not be sent for objects that do not have this value." ma:hidden="true" ma:internalName="SubClassification3" ma:readOnly="false">
      <xsd:simpleType>
        <xsd:restriction base="dms:Text">
          <xsd:maxLength value="255"/>
        </xsd:restriction>
      </xsd:simpleType>
    </xsd:element>
    <xsd:element name="zLegacy" ma:index="62" nillable="true" ma:displayName="zLegacy" ma:hidden="true" ma:internalName="zLegacy" ma:readOnly="false">
      <xsd:simpleType>
        <xsd:restriction base="dms:Note"/>
      </xsd:simpleType>
    </xsd:element>
    <xsd:element name="zLegacyJSON" ma:index="63" nillable="true" ma:displayName="zLegacyJSON" ma:hidden="true" ma:internalName="zLegacyJS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352b8bc-c4e7-4226-8e0c-f2128e5c9bc8" elementFormDefault="qualified">
    <xsd:import namespace="http://schemas.microsoft.com/office/2006/documentManagement/types"/>
    <xsd:import namespace="http://schemas.microsoft.com/office/infopath/2007/PartnerControls"/>
    <xsd:element name="PersonResponsible" ma:index="10" nillable="true" ma:displayName="Person Responsible" ma:description="User selected as the Person Responsible" ma:list="UserInfo" ma:SharePointGroup="0" ma:internalName="PersonResponsibl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f9c820c-e7e2-444d-97ee-45f2b3485c1d" elementFormDefault="qualified">
    <xsd:import namespace="http://schemas.microsoft.com/office/2006/documentManagement/types"/>
    <xsd:import namespace="http://schemas.microsoft.com/office/infopath/2007/PartnerControls"/>
    <xsd:element name="DocumentType" ma:index="17" nillable="true" ma:displayName="Document Type" ma:description="Document type e.g. Authorisation etc." ma:hidden="true" ma:indexed="true" ma:internalName="DocumentType" ma:readOnly="false">
      <xsd:simpleType>
        <xsd:restriction base="dms:Text">
          <xsd:maxLength value="255"/>
        </xsd:restriction>
      </xsd:simpleType>
    </xsd:element>
    <xsd:element name="AggregationStatus" ma:index="21" nillable="true" ma:displayName="Aggregation Status" ma:default="Normal" ma:format="Dropdown" ma:hidden="true" ma:internalName="AggregationStatus"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Function" ma:index="23" nillable="true" ma:displayName="Function" ma:default="NA" ma:hidden="true" ma:internalName="Function" ma:readOnly="false">
      <xsd:simpleType>
        <xsd:restriction base="dms:Text">
          <xsd:maxLength value="255"/>
        </xsd:restriction>
      </xsd:simpleType>
    </xsd:element>
    <xsd:element name="FunctionGroup" ma:index="24" nillable="true" ma:displayName="Function Group" ma:default="NA" ma:hidden="true" ma:internalName="FunctionGroup" ma:readOnly="false">
      <xsd:simpleType>
        <xsd:restriction base="dms:Text">
          <xsd:maxLength value="255"/>
        </xsd:restriction>
      </xsd:simpleType>
    </xsd:element>
    <xsd:element name="Narrative" ma:index="30" nillable="true" ma:displayName="Narrative" ma:hidden="true" ma:internalName="Narrative" ma:readOnly="false">
      <xsd:simpleType>
        <xsd:restriction base="dms:Note"/>
      </xsd:simpleType>
    </xsd:element>
    <xsd:element name="OriginalSubject" ma:index="31" nillable="true" ma:displayName="Original Subject" ma:hidden="true" ma:internalName="OriginalSubject" ma:readOnly="false">
      <xsd:simpleType>
        <xsd:restriction base="dms:Text">
          <xsd:maxLength value="255"/>
        </xsd:restriction>
      </xsd:simpleType>
    </xsd:element>
    <xsd:element name="PRADate1" ma:index="32" nillable="true" ma:displayName="PRA Date 1" ma:format="DateOnly" ma:hidden="true" ma:internalName="PRADate1" ma:readOnly="false">
      <xsd:simpleType>
        <xsd:restriction base="dms:DateTime"/>
      </xsd:simpleType>
    </xsd:element>
    <xsd:element name="PRADate2" ma:index="33" nillable="true" ma:displayName="PRA Date 2" ma:format="DateOnly" ma:hidden="true" ma:internalName="PRADate2" ma:readOnly="false">
      <xsd:simpleType>
        <xsd:restriction base="dms:DateTime"/>
      </xsd:simpleType>
    </xsd:element>
    <xsd:element name="PRADate3" ma:index="34" nillable="true" ma:displayName="PRA Date 3" ma:format="DateOnly" ma:hidden="true" ma:internalName="PRADate3" ma:readOnly="false">
      <xsd:simpleType>
        <xsd:restriction base="dms:DateTime"/>
      </xsd:simpleType>
    </xsd:element>
    <xsd:element name="PRADateDisposal" ma:index="35" nillable="true" ma:displayName="PRA Date Disposal" ma:format="DateOnly" ma:hidden="true" ma:internalName="PRADateDisposal" ma:readOnly="false">
      <xsd:simpleType>
        <xsd:restriction base="dms:DateTime"/>
      </xsd:simpleType>
    </xsd:element>
    <xsd:element name="PRADateTrigger" ma:index="36" nillable="true" ma:displayName="PRA Date Trigger" ma:format="DateOnly" ma:hidden="true" ma:internalName="PRADateTrigger" ma:readOnly="false">
      <xsd:simpleType>
        <xsd:restriction base="dms:DateTime"/>
      </xsd:simpleType>
    </xsd:element>
    <xsd:element name="PRAText1" ma:index="37" nillable="true" ma:displayName="PRA Text 1" ma:hidden="true" ma:internalName="PRAText1" ma:readOnly="false">
      <xsd:simpleType>
        <xsd:restriction base="dms:Text">
          <xsd:maxLength value="255"/>
        </xsd:restriction>
      </xsd:simpleType>
    </xsd:element>
    <xsd:element name="PRAText2" ma:index="38" nillable="true" ma:displayName="PRA Text 2" ma:hidden="true" ma:internalName="PRAText2" ma:readOnly="false">
      <xsd:simpleType>
        <xsd:restriction base="dms:Text">
          <xsd:maxLength value="255"/>
        </xsd:restriction>
      </xsd:simpleType>
    </xsd:element>
    <xsd:element name="PRAText3" ma:index="39" nillable="true" ma:displayName="PRA Text 3" ma:hidden="true" ma:internalName="PRAText3" ma:readOnly="false">
      <xsd:simpleType>
        <xsd:restriction base="dms:Text">
          <xsd:maxLength value="255"/>
        </xsd:restriction>
      </xsd:simpleType>
    </xsd:element>
    <xsd:element name="PRAText4" ma:index="40" nillable="true" ma:displayName="PRA Text 4" ma:hidden="true" ma:internalName="PRAText4" ma:readOnly="false">
      <xsd:simpleType>
        <xsd:restriction base="dms:Text">
          <xsd:maxLength value="255"/>
        </xsd:restriction>
      </xsd:simpleType>
    </xsd:element>
    <xsd:element name="PRAText5" ma:index="41" nillable="true" ma:displayName="PRA Text 5" ma:hidden="true" ma:internalName="PRAText5" ma:readOnly="false">
      <xsd:simpleType>
        <xsd:restriction base="dms:Text">
          <xsd:maxLength value="255"/>
        </xsd:restriction>
      </xsd:simpleType>
    </xsd:element>
    <xsd:element name="PRAType" ma:index="42" nillable="true" ma:displayName="PRA Type" ma:default="Doc" ma:hidden="true" ma:internalName="PRAType" ma:readOnly="false">
      <xsd:simpleType>
        <xsd:restriction base="dms:Text">
          <xsd:maxLength value="255"/>
        </xsd:restriction>
      </xsd:simpleType>
    </xsd:element>
    <xsd:element name="Project" ma:index="43" nillable="true" ma:displayName="Project" ma:hidden="true" ma:internalName="Project" ma:readOnly="false">
      <xsd:simpleType>
        <xsd:restriction base="dms:Text">
          <xsd:maxLength value="255"/>
        </xsd:restriction>
      </xsd:simpleType>
    </xsd:element>
    <xsd:element name="RelatedPeople" ma:index="45" nillable="true" ma:displayName="Related People" ma:hidden="true" ma:list="UserInfo" ma:SharePointGroup="0" ma:internalName="RelatedPeople"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nt" ma:index="47" nillable="true" ma:displayName="Sent" ma:format="DateTime" ma:hidden="true" ma:internalName="Sent" ma:readOnly="false">
      <xsd:simpleType>
        <xsd:restriction base="dms:DateTime"/>
      </xsd:simpleType>
    </xsd:element>
    <xsd:element name="Subactivity" ma:index="48" nillable="true" ma:displayName="Subactivity" ma:default="NA" ma:hidden="true" ma:internalName="Subactivity" ma:readOnly="false">
      <xsd:simpleType>
        <xsd:restriction base="dms:Text">
          <xsd:maxLength value="255"/>
        </xsd:restriction>
      </xsd:simpleType>
    </xsd:element>
    <xsd:element name="To" ma:index="51" nillable="true" ma:displayName="To" ma:hidden="true" ma:internalName="To" ma:readOnly="false">
      <xsd:simpleType>
        <xsd:restriction base="dms:Text">
          <xsd:maxLength value="255"/>
        </xsd:restriction>
      </xsd:simpleType>
    </xsd:element>
    <xsd:element name="BusinessValue" ma:index="59" nillable="true" ma:displayName="Business Value" ma:default="Normal" ma:format="RadioButtons" ma:hidden="true" ma:internalName="BusinessValue"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Case" ma:index="60" nillable="true" ma:displayName="Case" ma:default="NA" ma:hidden="true" ma:internalName="Case" ma:readOnly="false">
      <xsd:simpleType>
        <xsd:restriction base="dms:Text">
          <xsd:maxLength value="255"/>
        </xsd:restriction>
      </xsd:simpleType>
    </xsd:element>
    <xsd:element name="CategoryName" ma:index="61" nillable="true" ma:displayName="Category 1" ma:default="NA" ma:hidden="true" ma:internalName="CategoryName" ma:readOnly="false">
      <xsd:simpleType>
        <xsd:restriction base="dms:Text">
          <xsd:maxLength value="255"/>
        </xsd:restriction>
      </xsd:simpleType>
    </xsd:element>
    <xsd:element name="CategoryValue" ma:index="64" nillable="true" ma:displayName="Category 2" ma:default="NA" ma:hidden="true" ma:internalName="CategoryValue" ma:readOnly="false">
      <xsd:simpleType>
        <xsd:restriction base="dms:Text">
          <xsd:maxLength value="255"/>
        </xsd:restriction>
      </xsd:simpleType>
    </xsd:element>
    <xsd:element name="Activity" ma:index="65" nillable="true" ma:displayName="Activity" ma:default="NA" ma:hidden="true" ma:internalName="Activity"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1a514c-9034-4fa3-897a-8352025b26ed" elementFormDefault="qualified">
    <xsd:import namespace="http://schemas.microsoft.com/office/2006/documentManagement/types"/>
    <xsd:import namespace="http://schemas.microsoft.com/office/infopath/2007/PartnerControls"/>
    <xsd:element name="Channel" ma:index="20" nillable="true" ma:displayName="Channel" ma:default="NA" ma:hidden="true" ma:internalName="Channel" ma:readOnly="false">
      <xsd:simpleType>
        <xsd:restriction base="dms:Text">
          <xsd:maxLength value="255"/>
        </xsd:restriction>
      </xsd:simpleType>
    </xsd:element>
    <xsd:element name="ILFrom" ma:index="22" nillable="true" ma:displayName="From" ma:hidden="true" ma:internalName="ILFrom" ma:readOnly="false">
      <xsd:simpleType>
        <xsd:restriction base="dms:Text">
          <xsd:maxLength value="255"/>
        </xsd:restriction>
      </xsd:simpleType>
    </xsd:element>
    <xsd:element name="Level2" ma:index="27" nillable="true" ma:displayName="Level2" ma:default="NA" ma:hidden="true" ma:internalName="Level2" ma:readOnly="false">
      <xsd:simpleType>
        <xsd:restriction base="dms:Text">
          <xsd:maxLength value="255"/>
        </xsd:restriction>
      </xsd:simpleType>
    </xsd:element>
    <xsd:element name="Level3" ma:index="28" nillable="true" ma:displayName="Level3" ma:hidden="true" ma:internalName="Level3" ma:readOnly="false">
      <xsd:simpleType>
        <xsd:restriction base="dms:Text">
          <xsd:maxLength value="255"/>
        </xsd:restriction>
      </xsd:simpleType>
    </xsd:element>
    <xsd:element name="Team" ma:index="50" nillable="true" ma:displayName="Team" ma:default="NA" ma:hidden="true" ma:internalName="Team" ma:readOnly="false">
      <xsd:simpleType>
        <xsd:restriction base="dms:Text">
          <xsd:maxLength value="255"/>
        </xsd:restriction>
      </xsd:simpleType>
    </xsd:element>
    <xsd:element name="Year" ma:index="52" nillable="true" ma:displayName="Year" ma:default="NA" ma:hidden="true" ma:internalName="Yea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b055-6eb4-45a1-bc20-bf2ac0d420da" elementFormDefault="qualified">
    <xsd:import namespace="http://schemas.microsoft.com/office/2006/documentManagement/types"/>
    <xsd:import namespace="http://schemas.microsoft.com/office/infopath/2007/PartnerControls"/>
    <xsd:element name="HarmonieUIHidden" ma:index="25" nillable="true" ma:displayName="HarmonieUIHidden" ma:hidden="true" ma:internalName="HarmonieUIHidden" ma:readOnly="false">
      <xsd:simpleType>
        <xsd:restriction base="dms:Text">
          <xsd:maxLength value="255"/>
        </xsd:restriction>
      </xsd:simpleType>
    </xsd:element>
    <xsd:element name="KeyWords" ma:index="26" nillable="true" ma:displayName="Key Words" ma:hidden="true" ma:internalName="KeyWords" ma:readOnly="false">
      <xsd:simpleType>
        <xsd:restriction base="dms:Note"/>
      </xsd:simpleType>
    </xsd:element>
    <xsd:element name="MailPreviewData" ma:index="29" nillable="true" ma:displayName="MailPreviewData" ma:hidden="true" ma:internalName="MailPreviewData" ma:readOnly="false">
      <xsd:simpleType>
        <xsd:restriction base="dms:Note"/>
      </xsd:simpleType>
    </xsd:element>
    <xsd:element name="Received" ma:index="44" nillable="true" ma:displayName="Received" ma:format="DateOnly" ma:hidden="true" ma:internalName="Received" ma:readOnly="false">
      <xsd:simpleType>
        <xsd:restriction base="dms:DateTime"/>
      </xsd:simpleType>
    </xsd:element>
    <xsd:element name="SecurityClassification" ma:index="46" nillable="true" ma:displayName="Security Classification" ma:default="" ma:format="RadioButtons" ma:internalName="SecurityClassification">
      <xsd:simpleType>
        <xsd:restriction base="dms:Choice">
          <xsd:enumeration value="Confidential"/>
          <xsd:enumeration value="Restricted"/>
          <xsd:enumeration value="Unrestricted"/>
        </xsd:restriction>
      </xsd:simpleType>
    </xsd:element>
  </xsd:schema>
  <xsd:schema xmlns:xsd="http://www.w3.org/2001/XMLSchema" xmlns:xs="http://www.w3.org/2001/XMLSchema" xmlns:dms="http://schemas.microsoft.com/office/2006/documentManagement/types" xmlns:pc="http://schemas.microsoft.com/office/infopath/2007/PartnerControls" targetNamespace="725c79e5-42ce-4aa0-ac78-b6418001f0d2" elementFormDefault="qualified">
    <xsd:import namespace="http://schemas.microsoft.com/office/2006/documentManagement/types"/>
    <xsd:import namespace="http://schemas.microsoft.com/office/infopath/2007/PartnerControls"/>
    <xsd:element name="AggregationNarrative" ma:index="53" nillable="true" ma:displayName="Aggregation Narrative" ma:hidden="true" ma:internalName="AggregationNarrativ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4b81b3-009b-4d26-b865-d81117c9dc32" elementFormDefault="qualified">
    <xsd:import namespace="http://schemas.microsoft.com/office/2006/documentManagement/types"/>
    <xsd:import namespace="http://schemas.microsoft.com/office/infopath/2007/PartnerControls"/>
    <xsd:element name="_dlc_DocId" ma:index="66" nillable="true" ma:displayName="Document ID Value" ma:description="The value of the document ID assigned to this item." ma:internalName="_dlc_DocId" ma:readOnly="true">
      <xsd:simpleType>
        <xsd:restriction base="dms:Text"/>
      </xsd:simpleType>
    </xsd:element>
    <xsd:element name="_dlc_DocIdUrl" ma:index="6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8" nillable="true" ma:displayName="Persist ID" ma:description="Keep ID on add." ma:hidden="true" ma:internalName="_dlc_DocIdPersistId" ma:readOnly="true">
      <xsd:simpleType>
        <xsd:restriction base="dms:Boolean"/>
      </xsd:simpleType>
    </xsd:element>
    <xsd:element name="TaxCatchAll" ma:index="74" nillable="true" ma:displayName="Taxonomy Catch All Column" ma:hidden="true" ma:list="{23982c85-27fb-4b6d-8c01-903ecff60fff}" ma:internalName="TaxCatchAll" ma:showField="CatchAllData" ma:web="774b81b3-009b-4d26-b865-d81117c9dc32">
      <xsd:complexType>
        <xsd:complexContent>
          <xsd:extension base="dms:MultiChoiceLookup">
            <xsd:sequence>
              <xsd:element name="Value" type="dms:Lookup" maxOccurs="unbounded" minOccurs="0" nillable="true"/>
            </xsd:sequence>
          </xsd:extension>
        </xsd:complexContent>
      </xsd:complexType>
    </xsd:element>
    <xsd:element name="SharedWithUsers" ma:index="8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fb5e88-b32a-4271-a331-a8020bae6c9c" elementFormDefault="qualified">
    <xsd:import namespace="http://schemas.microsoft.com/office/2006/documentManagement/types"/>
    <xsd:import namespace="http://schemas.microsoft.com/office/infopath/2007/PartnerControls"/>
    <xsd:element name="MediaServiceMetadata" ma:index="69" nillable="true" ma:displayName="MediaServiceMetadata" ma:hidden="true" ma:internalName="MediaServiceMetadata" ma:readOnly="true">
      <xsd:simpleType>
        <xsd:restriction base="dms:Note"/>
      </xsd:simpleType>
    </xsd:element>
    <xsd:element name="MediaServiceFastMetadata" ma:index="70" nillable="true" ma:displayName="MediaServiceFastMetadata" ma:hidden="true" ma:internalName="MediaServiceFastMetadata" ma:readOnly="true">
      <xsd:simpleType>
        <xsd:restriction base="dms:Note"/>
      </xsd:simpleType>
    </xsd:element>
    <xsd:element name="MediaServiceObjectDetectorVersions" ma:index="71" nillable="true" ma:displayName="MediaServiceObjectDetectorVersions" ma:hidden="true" ma:indexed="true" ma:internalName="MediaServiceObjectDetectorVersions" ma:readOnly="true">
      <xsd:simpleType>
        <xsd:restriction base="dms:Text"/>
      </xsd:simpleType>
    </xsd:element>
    <xsd:element name="lcf76f155ced4ddcb4097134ff3c332f" ma:index="73" nillable="true" ma:taxonomy="true" ma:internalName="lcf76f155ced4ddcb4097134ff3c332f" ma:taxonomyFieldName="MediaServiceImageTags" ma:displayName="Image Tags" ma:readOnly="false" ma:fieldId="{5cf76f15-5ced-4ddc-b409-7134ff3c332f}" ma:taxonomyMulti="true" ma:sspId="e9a93202-7cbe-4cec-b9c6-50d4798b2bc9" ma:termSetId="09814cd3-568e-fe90-9814-8d621ff8fb84" ma:anchorId="fba54fb3-c3e1-fe81-a776-ca4b69148c4d" ma:open="true" ma:isKeyword="false">
      <xsd:complexType>
        <xsd:sequence>
          <xsd:element ref="pc:Terms" minOccurs="0" maxOccurs="1"/>
        </xsd:sequence>
      </xsd:complexType>
    </xsd:element>
    <xsd:element name="MediaServiceDateTaken" ma:index="75" nillable="true" ma:displayName="MediaServiceDateTaken" ma:hidden="true" ma:indexed="true" ma:internalName="MediaServiceDateTaken" ma:readOnly="true">
      <xsd:simpleType>
        <xsd:restriction base="dms:Text"/>
      </xsd:simpleType>
    </xsd:element>
    <xsd:element name="MediaServiceGenerationTime" ma:index="76" nillable="true" ma:displayName="MediaServiceGenerationTime" ma:hidden="true" ma:internalName="MediaServiceGenerationTime" ma:readOnly="true">
      <xsd:simpleType>
        <xsd:restriction base="dms:Text"/>
      </xsd:simpleType>
    </xsd:element>
    <xsd:element name="MediaServiceEventHashCode" ma:index="77" nillable="true" ma:displayName="MediaServiceEventHashCode" ma:hidden="true" ma:internalName="MediaServiceEventHashCode" ma:readOnly="true">
      <xsd:simpleType>
        <xsd:restriction base="dms:Text"/>
      </xsd:simpleType>
    </xsd:element>
    <xsd:element name="MediaServiceOCR" ma:index="78" nillable="true" ma:displayName="Extracted Text" ma:internalName="MediaServiceOCR" ma:readOnly="true">
      <xsd:simpleType>
        <xsd:restriction base="dms:Note">
          <xsd:maxLength value="255"/>
        </xsd:restriction>
      </xsd:simpleType>
    </xsd:element>
    <xsd:element name="MediaServiceLocation" ma:index="79" nillable="true" ma:displayName="Location" ma:indexed="true" ma:internalName="MediaServiceLocation" ma:readOnly="true">
      <xsd:simpleType>
        <xsd:restriction base="dms:Text"/>
      </xsd:simpleType>
    </xsd:element>
    <xsd:element name="MediaLengthInSeconds" ma:index="82" nillable="true" ma:displayName="MediaLengthInSeconds" ma:hidden="true" ma:internalName="MediaLengthInSeconds" ma:readOnly="true">
      <xsd:simpleType>
        <xsd:restriction base="dms:Unknown"/>
      </xsd:simpleType>
    </xsd:element>
    <xsd:element name="MediaServiceSearchProperties" ma:index="8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76E578-9FD4-405F-B0DD-407FFF95F013}"/>
</file>

<file path=customXml/itemProps2.xml><?xml version="1.0" encoding="utf-8"?>
<ds:datastoreItem xmlns:ds="http://schemas.openxmlformats.org/officeDocument/2006/customXml" ds:itemID="{E9DE464E-924B-425C-9725-2C562C6F9D88}"/>
</file>

<file path=customXml/itemProps3.xml><?xml version="1.0" encoding="utf-8"?>
<ds:datastoreItem xmlns:ds="http://schemas.openxmlformats.org/officeDocument/2006/customXml" ds:itemID="{41E48528-A1AE-422A-B777-C3518470A2A1}"/>
</file>

<file path=customXml/itemProps4.xml><?xml version="1.0" encoding="utf-8"?>
<ds:datastoreItem xmlns:ds="http://schemas.openxmlformats.org/officeDocument/2006/customXml" ds:itemID="{14136A02-366F-46C6-BC1A-A3B127081CB7}"/>
</file>

<file path=customXml/itemProps5.xml><?xml version="1.0" encoding="utf-8"?>
<ds:datastoreItem xmlns:ds="http://schemas.openxmlformats.org/officeDocument/2006/customXml" ds:itemID="{C6682A81-1882-44CA-B297-BBA96DB2756E}"/>
</file>

<file path=docProps/app.xml><?xml version="1.0" encoding="utf-8"?>
<Properties xmlns="http://schemas.openxmlformats.org/officeDocument/2006/extended-properties" xmlns:vt="http://schemas.openxmlformats.org/officeDocument/2006/docPropsVTypes">
  <Application>Microsoft Excel Online</Application>
  <Manager/>
  <Company>Boffa Miskell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Eddie Sides</dc:creator>
  <cp:keywords/>
  <dc:description/>
  <cp:lastModifiedBy>Debbie Welsh</cp:lastModifiedBy>
  <cp:revision/>
  <dcterms:created xsi:type="dcterms:W3CDTF">2023-03-09T22:16:32Z</dcterms:created>
  <dcterms:modified xsi:type="dcterms:W3CDTF">2024-03-20T19:32:00Z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0x010100E7AEE7F18778144CBD2E963FA5955D2F00A694AF9C4B489F4F885A8F56A23324D4</vt:lpwstr>
  </property>
  <property fmtid="{D5CDD505-2E9C-101B-9397-08002B2CF9AE}" pid="3" name="_dlc_DocIdItemGuid">
    <vt:lpwstr>da8803f1-d67b-49ea-8f45-fac21f13fba5</vt:lpwstr>
  </property>
  <property fmtid="{D5CDD505-2E9C-101B-9397-08002B2CF9AE}" pid="4" name="MediaServiceImageTags">
    <vt:lpwstr/>
  </property>
</Properties>
</file>